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8" activeTab="31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</sheets>
  <definedNames/>
  <calcPr fullCalcOnLoad="1"/>
</workbook>
</file>

<file path=xl/sharedStrings.xml><?xml version="1.0" encoding="utf-8"?>
<sst xmlns="http://schemas.openxmlformats.org/spreadsheetml/2006/main" count="1447" uniqueCount="215">
  <si>
    <t>€</t>
  </si>
  <si>
    <t>Skutočnosť</t>
  </si>
  <si>
    <t>Očakávaná 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</si>
  <si>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</si>
  <si>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</si>
  <si>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</si>
  <si>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</si>
  <si>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</si>
  <si>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</si>
  <si>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</si>
  <si>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</si>
  <si>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</si>
  <si>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</si>
  <si>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</si>
  <si>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</si>
  <si>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</si>
  <si>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</si>
  <si>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</si>
  <si>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</si>
  <si>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</si>
  <si>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</si>
  <si>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</si>
  <si>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</si>
  <si>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</si>
  <si>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</si>
  <si>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</si>
  <si>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</si>
  <si>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</si>
  <si>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</si>
  <si>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</si>
  <si>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prednostu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</si>
  <si>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</si>
  <si>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</si>
  <si>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</si>
  <si>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</si>
  <si>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</si>
  <si>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</si>
  <si>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</si>
  <si>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</si>
  <si>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</si>
  <si>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</si>
  <si>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</si>
  <si>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</si>
  <si>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</si>
  <si>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</si>
  <si>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</si>
  <si>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</si>
  <si>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</si>
  <si>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</si>
  <si>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</si>
  <si>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</si>
  <si>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</si>
  <si>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</si>
  <si>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</si>
  <si>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</si>
  <si>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</si>
  <si>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</si>
  <si>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</si>
  <si>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</si>
  <si>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</si>
  <si>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</si>
  <si>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</si>
  <si>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</si>
  <si>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</si>
  <si>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</si>
  <si>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</si>
  <si>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</si>
  <si>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</si>
  <si>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</si>
  <si>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</si>
  <si>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</si>
  <si>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</si>
  <si>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</si>
  <si>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</si>
  <si>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</si>
  <si>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</si>
  <si>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</si>
  <si>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</si>
  <si>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</si>
  <si>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</si>
  <si>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</si>
  <si>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</si>
  <si>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</si>
  <si>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</si>
  <si>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</si>
  <si>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</si>
  <si>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</si>
  <si>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</si>
  <si>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</si>
  <si>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</si>
  <si>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</si>
  <si>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</si>
  <si>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</si>
  <si>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</si>
  <si>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</si>
  <si>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</si>
  <si>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</si>
  <si>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</si>
  <si>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</si>
  <si>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</si>
  <si>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</si>
  <si>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</si>
  <si>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</si>
  <si>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</si>
  <si>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</si>
  <si>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</si>
  <si>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</si>
  <si>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</si>
  <si>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</si>
  <si>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</si>
  <si>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</si>
  <si>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</si>
  <si>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</si>
  <si>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</si>
  <si>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</si>
  <si>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</si>
  <si>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</si>
  <si>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</si>
  <si>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</si>
  <si>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</si>
  <si>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</si>
  <si>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</si>
  <si>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</si>
  <si>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</si>
  <si>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</si>
  <si>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</si>
  <si>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</si>
  <si>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</si>
  <si>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</si>
  <si>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</si>
  <si>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</si>
  <si>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</si>
  <si>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</si>
  <si>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</si>
  <si>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</si>
  <si>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</si>
  <si>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</si>
  <si>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</si>
  <si>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</si>
  <si>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</si>
  <si>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</si>
  <si>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</si>
  <si>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Ochrana životného prostredia</t>
  </si>
  <si>
    <t>Informačné tabule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</si>
  <si>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</si>
  <si>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</si>
  <si>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</si>
  <si>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</si>
  <si>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</si>
  <si>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</si>
  <si>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</si>
  <si>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</si>
  <si>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</si>
  <si>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</si>
  <si>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</si>
  <si>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</si>
  <si>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</si>
  <si>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Aktivační zamestnanci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</si>
  <si>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</si>
  <si>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</si>
  <si>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</si>
  <si>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</si>
  <si>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</si>
  <si>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</si>
  <si>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</si>
  <si>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</si>
  <si>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2017</t>
  </si>
  <si>
    <t>Rozpočet rok 2018</t>
  </si>
  <si>
    <t>Index 18/17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</si>
  <si>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</si>
  <si>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</si>
  <si>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</si>
  <si>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</si>
  <si>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</si>
  <si>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</si>
  <si>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</si>
  <si>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</si>
  <si>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</si>
  <si>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</si>
  <si>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</si>
  <si>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</si>
  <si>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</si>
  <si>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</si>
  <si>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</si>
  <si>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</si>
  <si>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</si>
  <si>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</si>
  <si>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</si>
  <si>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</si>
  <si>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</si>
  <si>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</si>
  <si>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</si>
  <si>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</si>
  <si>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2018</t>
  </si>
  <si>
    <t>Rozpočet 2019</t>
  </si>
  <si>
    <t>Rozpočet 2020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</si>
  <si>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</si>
  <si>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</si>
  <si>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</si>
  <si>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</si>
  <si>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</si>
  <si>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</si>
  <si>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</si>
  <si>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</si>
  <si>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</si>
  <si>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</si>
  <si>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</si>
  <si>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</si>
  <si>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</si>
  <si>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</si>
  <si>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</si>
  <si>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2019</t>
  </si>
  <si>
    <t>Rozpočet rok 2020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</si>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</sst>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64" fontId="2" fillId="35" borderId="23" xfId="0" applyNumberFormat="1" applyFont="1" applyFill="1" applyBorder="1" applyAlignment="1">
      <alignment wrapText="1"/>
    </xf>
    <xf numFmtId="164" fontId="2" fillId="35" borderId="24" xfId="0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2" fillId="35" borderId="26" xfId="0" applyNumberFormat="1" applyFont="1" applyFill="1" applyBorder="1" applyAlignment="1">
      <alignment/>
    </xf>
    <xf numFmtId="164" fontId="2" fillId="35" borderId="27" xfId="0" applyNumberFormat="1" applyFont="1" applyFill="1" applyBorder="1" applyAlignment="1">
      <alignment/>
    </xf>
    <xf numFmtId="164" fontId="2" fillId="35" borderId="28" xfId="0" applyNumberFormat="1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wrapText="1"/>
    </xf>
    <xf numFmtId="164" fontId="2" fillId="36" borderId="24" xfId="0" applyNumberFormat="1" applyFont="1" applyFill="1" applyBorder="1" applyAlignment="1">
      <alignment wrapText="1"/>
    </xf>
    <xf numFmtId="164" fontId="2" fillId="36" borderId="25" xfId="0" applyNumberFormat="1" applyFont="1" applyFill="1" applyBorder="1" applyAlignment="1">
      <alignment/>
    </xf>
    <xf numFmtId="164" fontId="2" fillId="36" borderId="26" xfId="0" applyNumberFormat="1" applyFont="1" applyFill="1" applyBorder="1" applyAlignment="1">
      <alignment/>
    </xf>
    <xf numFmtId="164" fontId="2" fillId="36" borderId="27" xfId="0" applyNumberFormat="1" applyFont="1" applyFill="1" applyBorder="1" applyAlignment="1">
      <alignment/>
    </xf>
    <xf numFmtId="164" fontId="2" fillId="36" borderId="28" xfId="0" applyNumberFormat="1" applyFont="1" applyFill="1" applyBorder="1" applyAlignment="1">
      <alignment/>
    </xf>
    <xf numFmtId="0" fontId="4" fillId="37" borderId="22" xfId="0" applyFont="1" applyFill="1" applyBorder="1" applyAlignment="1">
      <alignment horizontal="center"/>
    </xf>
    <xf numFmtId="164" fontId="4" fillId="37" borderId="22" xfId="0" applyNumberFormat="1" applyFont="1" applyFill="1" applyBorder="1" applyAlignment="1">
      <alignment wrapText="1"/>
    </xf>
    <xf numFmtId="164" fontId="4" fillId="37" borderId="29" xfId="0" applyNumberFormat="1" applyFont="1" applyFill="1" applyBorder="1" applyAlignment="1">
      <alignment wrapText="1"/>
    </xf>
    <xf numFmtId="164" fontId="4" fillId="37" borderId="25" xfId="0" applyNumberFormat="1" applyFont="1" applyFill="1" applyBorder="1" applyAlignment="1">
      <alignment/>
    </xf>
    <xf numFmtId="164" fontId="4" fillId="37" borderId="26" xfId="0" applyNumberFormat="1" applyFont="1" applyFill="1" applyBorder="1" applyAlignment="1">
      <alignment/>
    </xf>
    <xf numFmtId="164" fontId="4" fillId="37" borderId="27" xfId="0" applyNumberFormat="1" applyFont="1" applyFill="1" applyBorder="1" applyAlignment="1">
      <alignment/>
    </xf>
    <xf numFmtId="164" fontId="4" fillId="37" borderId="28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164" fontId="6" fillId="34" borderId="22" xfId="0" applyNumberFormat="1" applyFont="1" applyFill="1" applyBorder="1" applyAlignment="1">
      <alignment wrapText="1"/>
    </xf>
    <xf numFmtId="164" fontId="6" fillId="34" borderId="29" xfId="0" applyNumberFormat="1" applyFont="1" applyFill="1" applyBorder="1" applyAlignment="1">
      <alignment wrapText="1"/>
    </xf>
    <xf numFmtId="164" fontId="2" fillId="34" borderId="25" xfId="0" applyNumberFormat="1" applyFont="1" applyFill="1" applyBorder="1" applyAlignment="1">
      <alignment/>
    </xf>
    <xf numFmtId="164" fontId="2" fillId="34" borderId="26" xfId="0" applyNumberFormat="1" applyFont="1" applyFill="1" applyBorder="1" applyAlignment="1">
      <alignment/>
    </xf>
    <xf numFmtId="164" fontId="2" fillId="34" borderId="27" xfId="0" applyNumberFormat="1" applyFont="1" applyFill="1" applyBorder="1" applyAlignment="1">
      <alignment/>
    </xf>
    <xf numFmtId="164" fontId="2" fillId="34" borderId="28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38" borderId="31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/>
    </xf>
    <xf numFmtId="0" fontId="2" fillId="39" borderId="32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2" fillId="39" borderId="34" xfId="0" applyFont="1" applyFill="1" applyBorder="1" applyAlignment="1">
      <alignment horizontal="right"/>
    </xf>
    <xf numFmtId="0" fontId="5" fillId="39" borderId="35" xfId="0" applyFont="1" applyFill="1" applyBorder="1" applyAlignment="1">
      <alignment horizontal="center"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 horizontal="right"/>
    </xf>
    <xf numFmtId="0" fontId="2" fillId="39" borderId="36" xfId="0" applyFont="1" applyFill="1" applyBorder="1" applyAlignment="1">
      <alignment horizontal="right"/>
    </xf>
    <xf numFmtId="0" fontId="2" fillId="39" borderId="38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39" borderId="39" xfId="0" applyFont="1" applyFill="1" applyBorder="1" applyAlignment="1">
      <alignment horizontal="center"/>
    </xf>
    <xf numFmtId="0" fontId="2" fillId="39" borderId="40" xfId="0" applyFont="1" applyFill="1" applyBorder="1" applyAlignment="1">
      <alignment/>
    </xf>
    <xf numFmtId="0" fontId="2" fillId="39" borderId="40" xfId="0" applyFont="1" applyFill="1" applyBorder="1" applyAlignment="1">
      <alignment horizontal="right"/>
    </xf>
    <xf numFmtId="0" fontId="2" fillId="39" borderId="41" xfId="0" applyFont="1" applyFill="1" applyBorder="1" applyAlignment="1">
      <alignment horizontal="right"/>
    </xf>
    <xf numFmtId="0" fontId="2" fillId="39" borderId="42" xfId="0" applyFont="1" applyFill="1" applyBorder="1" applyAlignment="1">
      <alignment horizontal="right"/>
    </xf>
    <xf numFmtId="0" fontId="6" fillId="39" borderId="43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44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2" fillId="39" borderId="44" xfId="0" applyFont="1" applyFill="1" applyBorder="1" applyAlignment="1">
      <alignment/>
    </xf>
    <xf numFmtId="0" fontId="2" fillId="39" borderId="38" xfId="0" applyFont="1" applyFill="1" applyBorder="1" applyAlignment="1">
      <alignment/>
    </xf>
    <xf numFmtId="0" fontId="4" fillId="41" borderId="44" xfId="0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8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45" xfId="0" applyFont="1" applyFill="1" applyBorder="1" applyAlignment="1">
      <alignment horizontal="right"/>
    </xf>
    <xf numFmtId="0" fontId="2" fillId="39" borderId="35" xfId="0" applyFont="1" applyFill="1" applyBorder="1" applyAlignment="1">
      <alignment horizontal="right"/>
    </xf>
    <xf numFmtId="0" fontId="2" fillId="39" borderId="46" xfId="0" applyFont="1" applyFill="1" applyBorder="1" applyAlignment="1">
      <alignment horizontal="right"/>
    </xf>
    <xf numFmtId="0" fontId="2" fillId="39" borderId="47" xfId="0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39" borderId="39" xfId="0" applyFont="1" applyFill="1" applyBorder="1" applyAlignment="1">
      <alignment/>
    </xf>
    <xf numFmtId="0" fontId="2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wrapText="1"/>
    </xf>
    <xf numFmtId="0" fontId="2" fillId="36" borderId="24" xfId="0" applyFont="1" applyFill="1" applyBorder="1" applyAlignment="1">
      <alignment wrapText="1"/>
    </xf>
    <xf numFmtId="0" fontId="4" fillId="37" borderId="29" xfId="0" applyFont="1" applyFill="1" applyBorder="1" applyAlignment="1">
      <alignment wrapText="1"/>
    </xf>
    <xf numFmtId="0" fontId="6" fillId="34" borderId="29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top"/>
    </xf>
    <xf numFmtId="0" fontId="7" fillId="38" borderId="31" xfId="0" applyFont="1" applyFill="1" applyBorder="1" applyAlignment="1">
      <alignment horizontal="left" vertical="top"/>
    </xf>
    <xf numFmtId="0" fontId="4" fillId="38" borderId="54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6" fillId="39" borderId="39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wrapText="1"/>
    </xf>
    <xf numFmtId="0" fontId="2" fillId="40" borderId="36" xfId="0" applyFont="1" applyFill="1" applyBorder="1" applyAlignment="1">
      <alignment wrapText="1"/>
    </xf>
    <xf numFmtId="0" fontId="2" fillId="39" borderId="37" xfId="0" applyFont="1" applyFill="1" applyBorder="1" applyAlignment="1">
      <alignment wrapText="1"/>
    </xf>
    <xf numFmtId="0" fontId="2" fillId="39" borderId="36" xfId="0" applyFont="1" applyFill="1" applyBorder="1" applyAlignment="1">
      <alignment wrapText="1"/>
    </xf>
    <xf numFmtId="0" fontId="4" fillId="41" borderId="37" xfId="0" applyFont="1" applyFill="1" applyBorder="1" applyAlignment="1">
      <alignment wrapText="1"/>
    </xf>
    <xf numFmtId="0" fontId="4" fillId="41" borderId="36" xfId="0" applyFont="1" applyFill="1" applyBorder="1" applyAlignment="1">
      <alignment wrapText="1"/>
    </xf>
    <xf numFmtId="0" fontId="7" fillId="38" borderId="54" xfId="0" applyFont="1" applyFill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0" fontId="4" fillId="38" borderId="5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10.7109375" style="0" customWidth="1"/>
    <col min="9" max="9" width="8.7109375" style="0" customWidth="1"/>
    <col min="10" max="10" width="11.0039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24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1</v>
      </c>
      <c r="D9" s="111" t="s">
        <v>25</v>
      </c>
      <c r="E9" s="111"/>
      <c r="F9" s="111"/>
      <c r="G9" s="25">
        <v>430758</v>
      </c>
      <c r="H9" s="25">
        <v>459000</v>
      </c>
      <c r="I9" s="25">
        <v>524713</v>
      </c>
      <c r="J9" s="26">
        <v>519846</v>
      </c>
      <c r="K9" s="27"/>
      <c r="L9" s="28">
        <v>316734</v>
      </c>
      <c r="M9" s="28">
        <v>132501</v>
      </c>
      <c r="N9" s="28">
        <v>68999</v>
      </c>
      <c r="O9" s="28">
        <v>18347</v>
      </c>
      <c r="P9" s="28"/>
      <c r="Q9" s="28">
        <f aca="true" t="shared" si="0" ref="Q9:Q30">SUM(L9:P9)</f>
        <v>536581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30">SUM(S9:AA9)</f>
        <v>0</v>
      </c>
      <c r="AC9" s="29"/>
      <c r="AD9" s="30">
        <f aca="true" t="shared" si="2" ref="AD9:AD30">Q9+AB9</f>
        <v>536581</v>
      </c>
      <c r="AE9" s="31">
        <v>538133</v>
      </c>
      <c r="AF9" s="32">
        <v>529573</v>
      </c>
    </row>
    <row r="10" spans="2:32" ht="12.75">
      <c r="B10" s="23">
        <v>2</v>
      </c>
      <c r="C10" s="33">
        <v>1</v>
      </c>
      <c r="D10" s="112" t="s">
        <v>26</v>
      </c>
      <c r="E10" s="112"/>
      <c r="F10" s="112"/>
      <c r="G10" s="34">
        <v>377789</v>
      </c>
      <c r="H10" s="34">
        <v>406058</v>
      </c>
      <c r="I10" s="34">
        <v>463921</v>
      </c>
      <c r="J10" s="35">
        <v>459301</v>
      </c>
      <c r="K10" s="27"/>
      <c r="L10" s="36">
        <v>298704</v>
      </c>
      <c r="M10" s="36">
        <v>117285</v>
      </c>
      <c r="N10" s="36">
        <v>40180</v>
      </c>
      <c r="O10" s="36">
        <v>17217</v>
      </c>
      <c r="P10" s="36"/>
      <c r="Q10" s="36">
        <f t="shared" si="0"/>
        <v>473386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473386</v>
      </c>
      <c r="AE10" s="38">
        <v>474500</v>
      </c>
      <c r="AF10" s="39">
        <v>466190</v>
      </c>
    </row>
    <row r="11" spans="2:32" ht="12.75">
      <c r="B11" s="23">
        <v>3</v>
      </c>
      <c r="C11" s="40">
        <v>1</v>
      </c>
      <c r="D11" s="113" t="s">
        <v>27</v>
      </c>
      <c r="E11" s="113"/>
      <c r="F11" s="113"/>
      <c r="G11" s="41">
        <v>42852</v>
      </c>
      <c r="H11" s="41">
        <v>43968</v>
      </c>
      <c r="I11" s="41">
        <v>46891</v>
      </c>
      <c r="J11" s="42">
        <v>46644</v>
      </c>
      <c r="K11" s="27"/>
      <c r="L11" s="43">
        <v>33220</v>
      </c>
      <c r="M11" s="43">
        <v>14779</v>
      </c>
      <c r="N11" s="43">
        <v>2207</v>
      </c>
      <c r="O11" s="43">
        <v>800</v>
      </c>
      <c r="P11" s="43"/>
      <c r="Q11" s="43">
        <f t="shared" si="0"/>
        <v>51006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51006</v>
      </c>
      <c r="AE11" s="45">
        <v>58677</v>
      </c>
      <c r="AF11" s="46">
        <v>50367</v>
      </c>
    </row>
    <row r="12" spans="2:32" ht="12.75">
      <c r="B12" s="23">
        <v>4</v>
      </c>
      <c r="C12" s="47"/>
      <c r="D12" s="48" t="s">
        <v>28</v>
      </c>
      <c r="E12" s="114" t="s">
        <v>29</v>
      </c>
      <c r="F12" s="114"/>
      <c r="G12" s="49"/>
      <c r="H12" s="49"/>
      <c r="I12" s="49">
        <v>46891</v>
      </c>
      <c r="J12" s="50">
        <v>46644</v>
      </c>
      <c r="K12" s="27"/>
      <c r="L12" s="51">
        <v>33220</v>
      </c>
      <c r="M12" s="51">
        <v>14779</v>
      </c>
      <c r="N12" s="51">
        <v>2207</v>
      </c>
      <c r="O12" s="51">
        <v>800</v>
      </c>
      <c r="P12" s="51"/>
      <c r="Q12" s="51">
        <f t="shared" si="0"/>
        <v>51006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51006</v>
      </c>
      <c r="AE12" s="53"/>
      <c r="AF12" s="54"/>
    </row>
    <row r="13" spans="2:32" ht="12.75">
      <c r="B13" s="23">
        <v>5</v>
      </c>
      <c r="C13" s="40">
        <v>2</v>
      </c>
      <c r="D13" s="113" t="s">
        <v>30</v>
      </c>
      <c r="E13" s="113"/>
      <c r="F13" s="113"/>
      <c r="G13" s="41"/>
      <c r="H13" s="41"/>
      <c r="I13" s="41"/>
      <c r="J13" s="42"/>
      <c r="K13" s="27"/>
      <c r="L13" s="43"/>
      <c r="M13" s="43"/>
      <c r="N13" s="43"/>
      <c r="O13" s="43"/>
      <c r="P13" s="43"/>
      <c r="Q13" s="43">
        <f t="shared" si="0"/>
        <v>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 t="shared" si="1"/>
        <v>0</v>
      </c>
      <c r="AC13" s="27"/>
      <c r="AD13" s="44">
        <f t="shared" si="2"/>
        <v>0</v>
      </c>
      <c r="AE13" s="45"/>
      <c r="AF13" s="46"/>
    </row>
    <row r="14" spans="2:32" ht="12.75">
      <c r="B14" s="23">
        <v>6</v>
      </c>
      <c r="C14" s="47"/>
      <c r="D14" s="48" t="s">
        <v>28</v>
      </c>
      <c r="E14" s="114" t="s">
        <v>29</v>
      </c>
      <c r="F14" s="114"/>
      <c r="G14" s="49"/>
      <c r="H14" s="49"/>
      <c r="I14" s="49"/>
      <c r="J14" s="50"/>
      <c r="K14" s="27"/>
      <c r="L14" s="51"/>
      <c r="M14" s="51"/>
      <c r="N14" s="51"/>
      <c r="O14" s="51"/>
      <c r="P14" s="51"/>
      <c r="Q14" s="51">
        <f t="shared" si="0"/>
        <v>0</v>
      </c>
      <c r="R14" s="27"/>
      <c r="S14" s="51"/>
      <c r="T14" s="51"/>
      <c r="U14" s="51"/>
      <c r="V14" s="51"/>
      <c r="W14" s="51"/>
      <c r="X14" s="51"/>
      <c r="Y14" s="51"/>
      <c r="Z14" s="51"/>
      <c r="AA14" s="51"/>
      <c r="AB14" s="51">
        <f t="shared" si="1"/>
        <v>0</v>
      </c>
      <c r="AC14" s="27"/>
      <c r="AD14" s="52">
        <f t="shared" si="2"/>
        <v>0</v>
      </c>
      <c r="AE14" s="53"/>
      <c r="AF14" s="54"/>
    </row>
    <row r="15" spans="2:32" ht="12.75">
      <c r="B15" s="23">
        <v>7</v>
      </c>
      <c r="C15" s="40">
        <v>3</v>
      </c>
      <c r="D15" s="113" t="s">
        <v>31</v>
      </c>
      <c r="E15" s="113"/>
      <c r="F15" s="113"/>
      <c r="G15" s="41">
        <v>334937</v>
      </c>
      <c r="H15" s="41">
        <v>362090</v>
      </c>
      <c r="I15" s="41">
        <v>417030</v>
      </c>
      <c r="J15" s="42">
        <v>412657</v>
      </c>
      <c r="K15" s="27"/>
      <c r="L15" s="43">
        <v>265484</v>
      </c>
      <c r="M15" s="43">
        <v>102506</v>
      </c>
      <c r="N15" s="43">
        <v>37973</v>
      </c>
      <c r="O15" s="43">
        <v>16417</v>
      </c>
      <c r="P15" s="43"/>
      <c r="Q15" s="43">
        <f t="shared" si="0"/>
        <v>422380</v>
      </c>
      <c r="R15" s="27"/>
      <c r="S15" s="43"/>
      <c r="T15" s="43"/>
      <c r="U15" s="43"/>
      <c r="V15" s="43"/>
      <c r="W15" s="43"/>
      <c r="X15" s="43"/>
      <c r="Y15" s="43"/>
      <c r="Z15" s="43"/>
      <c r="AA15" s="43"/>
      <c r="AB15" s="43">
        <f t="shared" si="1"/>
        <v>0</v>
      </c>
      <c r="AC15" s="27"/>
      <c r="AD15" s="44">
        <f t="shared" si="2"/>
        <v>422380</v>
      </c>
      <c r="AE15" s="45">
        <v>415823</v>
      </c>
      <c r="AF15" s="46">
        <v>415823</v>
      </c>
    </row>
    <row r="16" spans="2:32" ht="12.75">
      <c r="B16" s="23">
        <v>8</v>
      </c>
      <c r="C16" s="47"/>
      <c r="D16" s="48" t="s">
        <v>28</v>
      </c>
      <c r="E16" s="114" t="s">
        <v>29</v>
      </c>
      <c r="F16" s="114"/>
      <c r="G16" s="49"/>
      <c r="H16" s="49"/>
      <c r="I16" s="49">
        <v>415880</v>
      </c>
      <c r="J16" s="50">
        <v>411507</v>
      </c>
      <c r="K16" s="27"/>
      <c r="L16" s="51">
        <v>265484</v>
      </c>
      <c r="M16" s="51">
        <v>102506</v>
      </c>
      <c r="N16" s="51">
        <v>36823</v>
      </c>
      <c r="O16" s="51">
        <v>16417</v>
      </c>
      <c r="P16" s="51"/>
      <c r="Q16" s="51">
        <f t="shared" si="0"/>
        <v>421230</v>
      </c>
      <c r="R16" s="27"/>
      <c r="S16" s="51"/>
      <c r="T16" s="51"/>
      <c r="U16" s="51"/>
      <c r="V16" s="51"/>
      <c r="W16" s="51"/>
      <c r="X16" s="51"/>
      <c r="Y16" s="51"/>
      <c r="Z16" s="51"/>
      <c r="AA16" s="51"/>
      <c r="AB16" s="51">
        <f t="shared" si="1"/>
        <v>0</v>
      </c>
      <c r="AC16" s="27"/>
      <c r="AD16" s="52">
        <f t="shared" si="2"/>
        <v>421230</v>
      </c>
      <c r="AE16" s="53"/>
      <c r="AF16" s="54"/>
    </row>
    <row r="17" spans="2:32" ht="12.75">
      <c r="B17" s="23">
        <v>9</v>
      </c>
      <c r="C17" s="47"/>
      <c r="D17" s="48" t="s">
        <v>32</v>
      </c>
      <c r="E17" s="114" t="s">
        <v>33</v>
      </c>
      <c r="F17" s="114"/>
      <c r="G17" s="49"/>
      <c r="H17" s="49"/>
      <c r="I17" s="49">
        <v>1150</v>
      </c>
      <c r="J17" s="50">
        <v>1150</v>
      </c>
      <c r="K17" s="27"/>
      <c r="L17" s="51"/>
      <c r="M17" s="51"/>
      <c r="N17" s="51">
        <v>1150</v>
      </c>
      <c r="O17" s="51"/>
      <c r="P17" s="51"/>
      <c r="Q17" s="51">
        <f t="shared" si="0"/>
        <v>1150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1150</v>
      </c>
      <c r="AE17" s="53"/>
      <c r="AF17" s="54"/>
    </row>
    <row r="18" spans="2:32" ht="12.75">
      <c r="B18" s="23">
        <v>10</v>
      </c>
      <c r="C18" s="33">
        <v>2</v>
      </c>
      <c r="D18" s="112" t="s">
        <v>34</v>
      </c>
      <c r="E18" s="112"/>
      <c r="F18" s="112"/>
      <c r="G18" s="34">
        <v>790</v>
      </c>
      <c r="H18" s="34">
        <v>790</v>
      </c>
      <c r="I18" s="34">
        <v>790</v>
      </c>
      <c r="J18" s="35">
        <v>790</v>
      </c>
      <c r="K18" s="27"/>
      <c r="L18" s="36"/>
      <c r="M18" s="36"/>
      <c r="N18" s="36">
        <v>790</v>
      </c>
      <c r="O18" s="36"/>
      <c r="P18" s="36"/>
      <c r="Q18" s="36">
        <f t="shared" si="0"/>
        <v>790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790</v>
      </c>
      <c r="AE18" s="38">
        <v>790</v>
      </c>
      <c r="AF18" s="39">
        <v>790</v>
      </c>
    </row>
    <row r="19" spans="2:32" ht="12.75">
      <c r="B19" s="23">
        <v>11</v>
      </c>
      <c r="C19" s="40">
        <v>1</v>
      </c>
      <c r="D19" s="113" t="s">
        <v>35</v>
      </c>
      <c r="E19" s="113"/>
      <c r="F19" s="113"/>
      <c r="G19" s="41">
        <v>790</v>
      </c>
      <c r="H19" s="41">
        <v>790</v>
      </c>
      <c r="I19" s="41">
        <v>790</v>
      </c>
      <c r="J19" s="42">
        <v>790</v>
      </c>
      <c r="K19" s="27"/>
      <c r="L19" s="43"/>
      <c r="M19" s="43"/>
      <c r="N19" s="43">
        <v>790</v>
      </c>
      <c r="O19" s="43"/>
      <c r="P19" s="43"/>
      <c r="Q19" s="43">
        <f t="shared" si="0"/>
        <v>790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790</v>
      </c>
      <c r="AE19" s="45">
        <v>790</v>
      </c>
      <c r="AF19" s="46">
        <v>790</v>
      </c>
    </row>
    <row r="20" spans="2:32" ht="12.75">
      <c r="B20" s="23">
        <v>12</v>
      </c>
      <c r="C20" s="47"/>
      <c r="D20" s="48" t="s">
        <v>32</v>
      </c>
      <c r="E20" s="114" t="s">
        <v>33</v>
      </c>
      <c r="F20" s="114"/>
      <c r="G20" s="49"/>
      <c r="H20" s="49"/>
      <c r="I20" s="49">
        <v>790</v>
      </c>
      <c r="J20" s="50">
        <v>790</v>
      </c>
      <c r="K20" s="27"/>
      <c r="L20" s="51"/>
      <c r="M20" s="51"/>
      <c r="N20" s="51">
        <v>790</v>
      </c>
      <c r="O20" s="51"/>
      <c r="P20" s="51"/>
      <c r="Q20" s="51">
        <f t="shared" si="0"/>
        <v>790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790</v>
      </c>
      <c r="AE20" s="53"/>
      <c r="AF20" s="54"/>
    </row>
    <row r="21" spans="2:32" ht="12.75">
      <c r="B21" s="23">
        <v>13</v>
      </c>
      <c r="C21" s="33">
        <v>3</v>
      </c>
      <c r="D21" s="112" t="s">
        <v>36</v>
      </c>
      <c r="E21" s="112"/>
      <c r="F21" s="112"/>
      <c r="G21" s="34">
        <v>20338</v>
      </c>
      <c r="H21" s="34">
        <v>23009</v>
      </c>
      <c r="I21" s="34">
        <v>25633</v>
      </c>
      <c r="J21" s="35">
        <v>25386</v>
      </c>
      <c r="K21" s="27"/>
      <c r="L21" s="36">
        <v>18030</v>
      </c>
      <c r="M21" s="36">
        <v>6564</v>
      </c>
      <c r="N21" s="36">
        <v>779</v>
      </c>
      <c r="O21" s="36">
        <v>800</v>
      </c>
      <c r="P21" s="36"/>
      <c r="Q21" s="36">
        <f t="shared" si="0"/>
        <v>26173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26173</v>
      </c>
      <c r="AE21" s="38">
        <v>27402</v>
      </c>
      <c r="AF21" s="39">
        <v>27402</v>
      </c>
    </row>
    <row r="22" spans="2:32" ht="12.75">
      <c r="B22" s="23">
        <v>14</v>
      </c>
      <c r="C22" s="47"/>
      <c r="D22" s="48" t="s">
        <v>28</v>
      </c>
      <c r="E22" s="114" t="s">
        <v>29</v>
      </c>
      <c r="F22" s="114"/>
      <c r="G22" s="49"/>
      <c r="H22" s="49"/>
      <c r="I22" s="49">
        <v>25633</v>
      </c>
      <c r="J22" s="50">
        <v>25386</v>
      </c>
      <c r="K22" s="27"/>
      <c r="L22" s="51">
        <v>18030</v>
      </c>
      <c r="M22" s="51">
        <v>6564</v>
      </c>
      <c r="N22" s="51">
        <v>779</v>
      </c>
      <c r="O22" s="51">
        <v>800</v>
      </c>
      <c r="P22" s="51"/>
      <c r="Q22" s="51">
        <f t="shared" si="0"/>
        <v>26173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26173</v>
      </c>
      <c r="AE22" s="53"/>
      <c r="AF22" s="54"/>
    </row>
    <row r="23" spans="2:32" ht="12.75">
      <c r="B23" s="23">
        <v>15</v>
      </c>
      <c r="C23" s="33">
        <v>4</v>
      </c>
      <c r="D23" s="112" t="s">
        <v>37</v>
      </c>
      <c r="E23" s="112"/>
      <c r="F23" s="112"/>
      <c r="G23" s="34"/>
      <c r="H23" s="34"/>
      <c r="I23" s="34"/>
      <c r="J23" s="35"/>
      <c r="K23" s="27"/>
      <c r="L23" s="36"/>
      <c r="M23" s="36"/>
      <c r="N23" s="36"/>
      <c r="O23" s="36"/>
      <c r="P23" s="36"/>
      <c r="Q23" s="36">
        <f t="shared" si="0"/>
        <v>0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0</v>
      </c>
      <c r="AE23" s="38"/>
      <c r="AF23" s="39"/>
    </row>
    <row r="24" spans="2:32" ht="12.75">
      <c r="B24" s="23">
        <v>16</v>
      </c>
      <c r="C24" s="47"/>
      <c r="D24" s="48" t="s">
        <v>28</v>
      </c>
      <c r="E24" s="114" t="s">
        <v>29</v>
      </c>
      <c r="F24" s="114"/>
      <c r="G24" s="49"/>
      <c r="H24" s="49"/>
      <c r="I24" s="49"/>
      <c r="J24" s="50"/>
      <c r="K24" s="27"/>
      <c r="L24" s="51"/>
      <c r="M24" s="51"/>
      <c r="N24" s="51"/>
      <c r="O24" s="51"/>
      <c r="P24" s="51"/>
      <c r="Q24" s="51">
        <f t="shared" si="0"/>
        <v>0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0</v>
      </c>
      <c r="AE24" s="53"/>
      <c r="AF24" s="54"/>
    </row>
    <row r="25" spans="2:32" ht="12.75">
      <c r="B25" s="23">
        <v>17</v>
      </c>
      <c r="C25" s="33">
        <v>5</v>
      </c>
      <c r="D25" s="112" t="s">
        <v>38</v>
      </c>
      <c r="E25" s="112"/>
      <c r="F25" s="112"/>
      <c r="G25" s="34">
        <v>170</v>
      </c>
      <c r="H25" s="34">
        <v>170</v>
      </c>
      <c r="I25" s="34">
        <v>170</v>
      </c>
      <c r="J25" s="35">
        <v>170</v>
      </c>
      <c r="K25" s="27"/>
      <c r="L25" s="36"/>
      <c r="M25" s="36"/>
      <c r="N25" s="36"/>
      <c r="O25" s="36">
        <v>170</v>
      </c>
      <c r="P25" s="36"/>
      <c r="Q25" s="36">
        <f t="shared" si="0"/>
        <v>170</v>
      </c>
      <c r="R25" s="27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1"/>
        <v>0</v>
      </c>
      <c r="AC25" s="29"/>
      <c r="AD25" s="37">
        <f t="shared" si="2"/>
        <v>170</v>
      </c>
      <c r="AE25" s="38">
        <v>170</v>
      </c>
      <c r="AF25" s="39">
        <v>170</v>
      </c>
    </row>
    <row r="26" spans="2:32" ht="12.75">
      <c r="B26" s="23">
        <v>18</v>
      </c>
      <c r="C26" s="47"/>
      <c r="D26" s="48" t="s">
        <v>28</v>
      </c>
      <c r="E26" s="114" t="s">
        <v>29</v>
      </c>
      <c r="F26" s="114"/>
      <c r="G26" s="49"/>
      <c r="H26" s="49"/>
      <c r="I26" s="49">
        <v>170</v>
      </c>
      <c r="J26" s="50">
        <v>170</v>
      </c>
      <c r="K26" s="27"/>
      <c r="L26" s="51"/>
      <c r="M26" s="51"/>
      <c r="N26" s="51"/>
      <c r="O26" s="51">
        <v>170</v>
      </c>
      <c r="P26" s="51"/>
      <c r="Q26" s="51">
        <f t="shared" si="0"/>
        <v>170</v>
      </c>
      <c r="R26" s="27"/>
      <c r="S26" s="51"/>
      <c r="T26" s="51"/>
      <c r="U26" s="51"/>
      <c r="V26" s="51"/>
      <c r="W26" s="51"/>
      <c r="X26" s="51"/>
      <c r="Y26" s="51"/>
      <c r="Z26" s="51"/>
      <c r="AA26" s="51"/>
      <c r="AB26" s="51">
        <f t="shared" si="1"/>
        <v>0</v>
      </c>
      <c r="AC26" s="27"/>
      <c r="AD26" s="52">
        <f t="shared" si="2"/>
        <v>170</v>
      </c>
      <c r="AE26" s="53"/>
      <c r="AF26" s="54"/>
    </row>
    <row r="27" spans="2:32" ht="12.75">
      <c r="B27" s="23">
        <v>19</v>
      </c>
      <c r="C27" s="33">
        <v>6</v>
      </c>
      <c r="D27" s="112" t="s">
        <v>39</v>
      </c>
      <c r="E27" s="112"/>
      <c r="F27" s="112"/>
      <c r="G27" s="34">
        <v>838</v>
      </c>
      <c r="H27" s="34">
        <v>1338</v>
      </c>
      <c r="I27" s="34">
        <v>2200</v>
      </c>
      <c r="J27" s="35">
        <v>2200</v>
      </c>
      <c r="K27" s="27"/>
      <c r="L27" s="36"/>
      <c r="M27" s="36"/>
      <c r="N27" s="36">
        <v>2000</v>
      </c>
      <c r="O27" s="36"/>
      <c r="P27" s="36"/>
      <c r="Q27" s="36">
        <f t="shared" si="0"/>
        <v>2000</v>
      </c>
      <c r="R27" s="27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1"/>
        <v>0</v>
      </c>
      <c r="AC27" s="29"/>
      <c r="AD27" s="37">
        <f t="shared" si="2"/>
        <v>2000</v>
      </c>
      <c r="AE27" s="38">
        <v>2000</v>
      </c>
      <c r="AF27" s="39">
        <v>2000</v>
      </c>
    </row>
    <row r="28" spans="2:32" ht="12.75">
      <c r="B28" s="23">
        <v>20</v>
      </c>
      <c r="C28" s="47"/>
      <c r="D28" s="48" t="s">
        <v>40</v>
      </c>
      <c r="E28" s="114" t="s">
        <v>41</v>
      </c>
      <c r="F28" s="114"/>
      <c r="G28" s="49"/>
      <c r="H28" s="49"/>
      <c r="I28" s="49">
        <v>2200</v>
      </c>
      <c r="J28" s="50">
        <v>2200</v>
      </c>
      <c r="K28" s="27"/>
      <c r="L28" s="51"/>
      <c r="M28" s="51"/>
      <c r="N28" s="51">
        <v>2000</v>
      </c>
      <c r="O28" s="51"/>
      <c r="P28" s="51"/>
      <c r="Q28" s="51">
        <f t="shared" si="0"/>
        <v>2000</v>
      </c>
      <c r="R28" s="27"/>
      <c r="S28" s="51"/>
      <c r="T28" s="51"/>
      <c r="U28" s="51"/>
      <c r="V28" s="51"/>
      <c r="W28" s="51"/>
      <c r="X28" s="51"/>
      <c r="Y28" s="51"/>
      <c r="Z28" s="51"/>
      <c r="AA28" s="51"/>
      <c r="AB28" s="51">
        <f t="shared" si="1"/>
        <v>0</v>
      </c>
      <c r="AC28" s="27"/>
      <c r="AD28" s="52">
        <f t="shared" si="2"/>
        <v>2000</v>
      </c>
      <c r="AE28" s="53"/>
      <c r="AF28" s="54"/>
    </row>
    <row r="29" spans="2:32" ht="12.75">
      <c r="B29" s="23">
        <v>21</v>
      </c>
      <c r="C29" s="33">
        <v>7</v>
      </c>
      <c r="D29" s="112" t="s">
        <v>42</v>
      </c>
      <c r="E29" s="112"/>
      <c r="F29" s="112"/>
      <c r="G29" s="34">
        <v>30833</v>
      </c>
      <c r="H29" s="34">
        <v>27635</v>
      </c>
      <c r="I29" s="34">
        <v>31999</v>
      </c>
      <c r="J29" s="35">
        <v>31999</v>
      </c>
      <c r="K29" s="27"/>
      <c r="L29" s="36"/>
      <c r="M29" s="36">
        <v>8652</v>
      </c>
      <c r="N29" s="36">
        <v>25250</v>
      </c>
      <c r="O29" s="36">
        <v>160</v>
      </c>
      <c r="P29" s="36"/>
      <c r="Q29" s="36">
        <f t="shared" si="0"/>
        <v>34062</v>
      </c>
      <c r="R29" s="27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1"/>
        <v>0</v>
      </c>
      <c r="AC29" s="29"/>
      <c r="AD29" s="37">
        <f t="shared" si="2"/>
        <v>34062</v>
      </c>
      <c r="AE29" s="38">
        <v>33271</v>
      </c>
      <c r="AF29" s="39">
        <v>33021</v>
      </c>
    </row>
    <row r="30" spans="2:32" ht="12.75">
      <c r="B30" s="23">
        <v>22</v>
      </c>
      <c r="C30" s="47"/>
      <c r="D30" s="48" t="s">
        <v>28</v>
      </c>
      <c r="E30" s="114" t="s">
        <v>29</v>
      </c>
      <c r="F30" s="114"/>
      <c r="G30" s="49"/>
      <c r="H30" s="49"/>
      <c r="I30" s="49">
        <v>31999</v>
      </c>
      <c r="J30" s="50">
        <v>31999</v>
      </c>
      <c r="K30" s="27"/>
      <c r="L30" s="51"/>
      <c r="M30" s="51">
        <v>8652</v>
      </c>
      <c r="N30" s="51">
        <v>25250</v>
      </c>
      <c r="O30" s="51">
        <v>160</v>
      </c>
      <c r="P30" s="51"/>
      <c r="Q30" s="51">
        <f t="shared" si="0"/>
        <v>34062</v>
      </c>
      <c r="R30" s="27"/>
      <c r="S30" s="51"/>
      <c r="T30" s="51"/>
      <c r="U30" s="51"/>
      <c r="V30" s="51"/>
      <c r="W30" s="51"/>
      <c r="X30" s="51"/>
      <c r="Y30" s="51"/>
      <c r="Z30" s="51"/>
      <c r="AA30" s="51"/>
      <c r="AB30" s="51">
        <f t="shared" si="1"/>
        <v>0</v>
      </c>
      <c r="AC30" s="27"/>
      <c r="AD30" s="52">
        <f t="shared" si="2"/>
        <v>34062</v>
      </c>
      <c r="AE30" s="53"/>
      <c r="AF30" s="54"/>
    </row>
    <row r="31" spans="2:32" ht="12.75">
      <c r="B31" s="55"/>
      <c r="C31" s="55"/>
      <c r="D31" s="55"/>
      <c r="E31" s="55"/>
      <c r="F31" s="55"/>
      <c r="G31" s="55"/>
      <c r="H31" s="55"/>
      <c r="I31" s="55"/>
      <c r="J31" s="55"/>
      <c r="K31" s="3"/>
      <c r="L31" s="55"/>
      <c r="M31" s="55"/>
      <c r="N31" s="55"/>
      <c r="O31" s="55"/>
      <c r="P31" s="55"/>
      <c r="Q31" s="55"/>
      <c r="R31" s="3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"/>
      <c r="AD31" s="55"/>
      <c r="AE31" s="55"/>
      <c r="AF31" s="55"/>
    </row>
  </sheetData>
  <sheetProtection password="CBA9" sheet="1" objects="1" scenarios="1"/>
  <mergeCells count="46">
    <mergeCell ref="D25:F25"/>
    <mergeCell ref="E26:F26"/>
    <mergeCell ref="D27:F27"/>
    <mergeCell ref="E28:F28"/>
    <mergeCell ref="D29:F29"/>
    <mergeCell ref="E30:F30"/>
    <mergeCell ref="D19:F19"/>
    <mergeCell ref="E20:F20"/>
    <mergeCell ref="D21:F21"/>
    <mergeCell ref="E22:F22"/>
    <mergeCell ref="D23:F23"/>
    <mergeCell ref="E24:F24"/>
    <mergeCell ref="D13:F13"/>
    <mergeCell ref="E14:F14"/>
    <mergeCell ref="D15:F15"/>
    <mergeCell ref="E16:F16"/>
    <mergeCell ref="E17:F17"/>
    <mergeCell ref="D18:F18"/>
    <mergeCell ref="AA7:AA8"/>
    <mergeCell ref="AB7:AB8"/>
    <mergeCell ref="D9:F9"/>
    <mergeCell ref="D10:F10"/>
    <mergeCell ref="D11:F11"/>
    <mergeCell ref="E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10.57421875" style="0" customWidth="1"/>
    <col min="9" max="9" width="8.7109375" style="0" customWidth="1"/>
    <col min="10" max="10" width="11.281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117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10</v>
      </c>
      <c r="D9" s="111" t="s">
        <v>118</v>
      </c>
      <c r="E9" s="111"/>
      <c r="F9" s="111"/>
      <c r="G9" s="25">
        <v>26312</v>
      </c>
      <c r="H9" s="25">
        <v>37632</v>
      </c>
      <c r="I9" s="25">
        <v>15500</v>
      </c>
      <c r="J9" s="26">
        <v>35530</v>
      </c>
      <c r="K9" s="27"/>
      <c r="L9" s="28"/>
      <c r="M9" s="28"/>
      <c r="N9" s="28">
        <v>5000</v>
      </c>
      <c r="O9" s="28"/>
      <c r="P9" s="28"/>
      <c r="Q9" s="28">
        <f aca="true" t="shared" si="0" ref="Q9:Q15">SUM(L9:P9)</f>
        <v>5000</v>
      </c>
      <c r="R9" s="27"/>
      <c r="S9" s="28"/>
      <c r="T9" s="28"/>
      <c r="U9" s="28"/>
      <c r="V9" s="28"/>
      <c r="W9" s="28"/>
      <c r="X9" s="28">
        <v>35000</v>
      </c>
      <c r="Y9" s="28"/>
      <c r="Z9" s="28"/>
      <c r="AA9" s="28"/>
      <c r="AB9" s="28">
        <f aca="true" t="shared" si="1" ref="AB9:AB15">SUM(S9:AA9)</f>
        <v>35000</v>
      </c>
      <c r="AC9" s="29"/>
      <c r="AD9" s="30">
        <f aca="true" t="shared" si="2" ref="AD9:AD15">Q9+AB9</f>
        <v>40000</v>
      </c>
      <c r="AE9" s="31">
        <v>5000</v>
      </c>
      <c r="AF9" s="32">
        <v>5000</v>
      </c>
    </row>
    <row r="10" spans="2:32" ht="12.75">
      <c r="B10" s="23">
        <v>2</v>
      </c>
      <c r="C10" s="33">
        <v>1</v>
      </c>
      <c r="D10" s="112" t="s">
        <v>119</v>
      </c>
      <c r="E10" s="112"/>
      <c r="F10" s="112"/>
      <c r="G10" s="34">
        <v>20732</v>
      </c>
      <c r="H10" s="34">
        <v>29959</v>
      </c>
      <c r="I10" s="34">
        <v>10000</v>
      </c>
      <c r="J10" s="35">
        <v>21550</v>
      </c>
      <c r="K10" s="27"/>
      <c r="L10" s="36"/>
      <c r="M10" s="36"/>
      <c r="N10" s="36">
        <v>5000</v>
      </c>
      <c r="O10" s="36"/>
      <c r="P10" s="36"/>
      <c r="Q10" s="36">
        <f t="shared" si="0"/>
        <v>5000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5000</v>
      </c>
      <c r="AE10" s="38">
        <v>5000</v>
      </c>
      <c r="AF10" s="39">
        <v>5000</v>
      </c>
    </row>
    <row r="11" spans="2:32" ht="12.75">
      <c r="B11" s="23">
        <v>3</v>
      </c>
      <c r="C11" s="47"/>
      <c r="D11" s="48" t="s">
        <v>120</v>
      </c>
      <c r="E11" s="114" t="s">
        <v>121</v>
      </c>
      <c r="F11" s="114"/>
      <c r="G11" s="49"/>
      <c r="H11" s="49"/>
      <c r="I11" s="49">
        <v>10000</v>
      </c>
      <c r="J11" s="50">
        <v>21550</v>
      </c>
      <c r="K11" s="27"/>
      <c r="L11" s="51"/>
      <c r="M11" s="51"/>
      <c r="N11" s="51">
        <v>5000</v>
      </c>
      <c r="O11" s="51"/>
      <c r="P11" s="51"/>
      <c r="Q11" s="51">
        <f t="shared" si="0"/>
        <v>5000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5000</v>
      </c>
      <c r="AE11" s="53"/>
      <c r="AF11" s="54"/>
    </row>
    <row r="12" spans="2:32" ht="12.75">
      <c r="B12" s="23">
        <v>4</v>
      </c>
      <c r="C12" s="33">
        <v>2</v>
      </c>
      <c r="D12" s="112" t="s">
        <v>122</v>
      </c>
      <c r="E12" s="112"/>
      <c r="F12" s="112"/>
      <c r="G12" s="34"/>
      <c r="H12" s="34">
        <v>7673</v>
      </c>
      <c r="I12" s="34"/>
      <c r="J12" s="35">
        <v>5700</v>
      </c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46</v>
      </c>
      <c r="E13" s="114" t="s">
        <v>47</v>
      </c>
      <c r="F13" s="114"/>
      <c r="G13" s="49"/>
      <c r="H13" s="49"/>
      <c r="I13" s="49"/>
      <c r="J13" s="50">
        <v>5700</v>
      </c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123</v>
      </c>
      <c r="E14" s="112"/>
      <c r="F14" s="112"/>
      <c r="G14" s="34">
        <v>5580</v>
      </c>
      <c r="H14" s="34"/>
      <c r="I14" s="34">
        <v>5500</v>
      </c>
      <c r="J14" s="35">
        <v>8280</v>
      </c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>
        <v>35000</v>
      </c>
      <c r="Y14" s="36"/>
      <c r="Z14" s="36"/>
      <c r="AA14" s="36"/>
      <c r="AB14" s="36">
        <f t="shared" si="1"/>
        <v>35000</v>
      </c>
      <c r="AC14" s="29"/>
      <c r="AD14" s="37">
        <f t="shared" si="2"/>
        <v>35000</v>
      </c>
      <c r="AE14" s="38"/>
      <c r="AF14" s="39"/>
    </row>
    <row r="15" spans="2:32" ht="12.75">
      <c r="B15" s="23">
        <v>7</v>
      </c>
      <c r="C15" s="47"/>
      <c r="D15" s="48" t="s">
        <v>120</v>
      </c>
      <c r="E15" s="114" t="s">
        <v>121</v>
      </c>
      <c r="F15" s="114"/>
      <c r="G15" s="49"/>
      <c r="H15" s="49"/>
      <c r="I15" s="49">
        <v>5500</v>
      </c>
      <c r="J15" s="50">
        <v>8280</v>
      </c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>
        <v>35000</v>
      </c>
      <c r="Y15" s="51"/>
      <c r="Z15" s="51"/>
      <c r="AA15" s="51"/>
      <c r="AB15" s="51">
        <f t="shared" si="1"/>
        <v>35000</v>
      </c>
      <c r="AC15" s="27"/>
      <c r="AD15" s="52">
        <f t="shared" si="2"/>
        <v>35000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CBA9" sheet="1" objects="1" scenarios="1"/>
  <mergeCells count="31">
    <mergeCell ref="U7:U8"/>
    <mergeCell ref="S7:S8"/>
    <mergeCell ref="E13:F13"/>
    <mergeCell ref="D14:F14"/>
    <mergeCell ref="E15:F15"/>
    <mergeCell ref="AA7:AA8"/>
    <mergeCell ref="AB7:AB8"/>
    <mergeCell ref="D9:F9"/>
    <mergeCell ref="D10:F10"/>
    <mergeCell ref="E11:F11"/>
    <mergeCell ref="D12:F12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</mergeCells>
  <printOptions gridLines="1"/>
  <pageMargins left="0.75" right="0.75" top="1" bottom="1" header="0.5" footer="0.5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9.57421875" style="0" customWidth="1"/>
    <col min="9" max="9" width="8.7109375" style="0" customWidth="1"/>
    <col min="10" max="10" width="12.14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124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11</v>
      </c>
      <c r="D9" s="111" t="s">
        <v>125</v>
      </c>
      <c r="E9" s="111"/>
      <c r="F9" s="111"/>
      <c r="G9" s="25">
        <v>23038</v>
      </c>
      <c r="H9" s="25">
        <v>23805</v>
      </c>
      <c r="I9" s="25">
        <v>30055</v>
      </c>
      <c r="J9" s="26">
        <v>36283</v>
      </c>
      <c r="K9" s="27"/>
      <c r="L9" s="28">
        <v>7726</v>
      </c>
      <c r="M9" s="28">
        <v>3973</v>
      </c>
      <c r="N9" s="28">
        <v>17105</v>
      </c>
      <c r="O9" s="28">
        <v>180</v>
      </c>
      <c r="P9" s="28"/>
      <c r="Q9" s="28">
        <f aca="true" t="shared" si="0" ref="Q9:Q15">SUM(L9:P9)</f>
        <v>28984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5">SUM(S9:AA9)</f>
        <v>0</v>
      </c>
      <c r="AC9" s="29"/>
      <c r="AD9" s="30">
        <f aca="true" t="shared" si="2" ref="AD9:AD15">Q9+AB9</f>
        <v>28984</v>
      </c>
      <c r="AE9" s="31">
        <v>29339</v>
      </c>
      <c r="AF9" s="32">
        <v>29339</v>
      </c>
    </row>
    <row r="10" spans="2:32" ht="12.75">
      <c r="B10" s="23">
        <v>2</v>
      </c>
      <c r="C10" s="33">
        <v>1</v>
      </c>
      <c r="D10" s="112" t="s">
        <v>126</v>
      </c>
      <c r="E10" s="112"/>
      <c r="F10" s="112"/>
      <c r="G10" s="34">
        <v>20728</v>
      </c>
      <c r="H10" s="34">
        <v>21228</v>
      </c>
      <c r="I10" s="34">
        <v>25623</v>
      </c>
      <c r="J10" s="35">
        <v>30951</v>
      </c>
      <c r="K10" s="27"/>
      <c r="L10" s="36">
        <v>7726</v>
      </c>
      <c r="M10" s="36">
        <v>3849</v>
      </c>
      <c r="N10" s="36">
        <v>12647</v>
      </c>
      <c r="O10" s="36">
        <v>180</v>
      </c>
      <c r="P10" s="36"/>
      <c r="Q10" s="36">
        <f t="shared" si="0"/>
        <v>24402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24402</v>
      </c>
      <c r="AE10" s="38">
        <v>24757</v>
      </c>
      <c r="AF10" s="39">
        <v>24757</v>
      </c>
    </row>
    <row r="11" spans="2:32" ht="12.75">
      <c r="B11" s="23">
        <v>3</v>
      </c>
      <c r="C11" s="40">
        <v>1</v>
      </c>
      <c r="D11" s="113" t="s">
        <v>127</v>
      </c>
      <c r="E11" s="113"/>
      <c r="F11" s="113"/>
      <c r="G11" s="41">
        <v>20728</v>
      </c>
      <c r="H11" s="41">
        <v>21228</v>
      </c>
      <c r="I11" s="41">
        <v>25623</v>
      </c>
      <c r="J11" s="42">
        <v>30951</v>
      </c>
      <c r="K11" s="27"/>
      <c r="L11" s="43">
        <v>7726</v>
      </c>
      <c r="M11" s="43">
        <v>3849</v>
      </c>
      <c r="N11" s="43">
        <v>12647</v>
      </c>
      <c r="O11" s="43">
        <v>180</v>
      </c>
      <c r="P11" s="43"/>
      <c r="Q11" s="43">
        <f t="shared" si="0"/>
        <v>24402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24402</v>
      </c>
      <c r="AE11" s="45">
        <v>24757</v>
      </c>
      <c r="AF11" s="46">
        <v>24757</v>
      </c>
    </row>
    <row r="12" spans="2:32" ht="12.75">
      <c r="B12" s="23">
        <v>4</v>
      </c>
      <c r="C12" s="47"/>
      <c r="D12" s="48" t="s">
        <v>128</v>
      </c>
      <c r="E12" s="114" t="s">
        <v>129</v>
      </c>
      <c r="F12" s="114"/>
      <c r="G12" s="49"/>
      <c r="H12" s="49"/>
      <c r="I12" s="49">
        <v>25623</v>
      </c>
      <c r="J12" s="50">
        <v>30951</v>
      </c>
      <c r="K12" s="27"/>
      <c r="L12" s="51">
        <v>7726</v>
      </c>
      <c r="M12" s="51">
        <v>3849</v>
      </c>
      <c r="N12" s="51">
        <v>12647</v>
      </c>
      <c r="O12" s="51">
        <v>180</v>
      </c>
      <c r="P12" s="51"/>
      <c r="Q12" s="51">
        <f t="shared" si="0"/>
        <v>24402</v>
      </c>
      <c r="R12" s="27"/>
      <c r="S12" s="51"/>
      <c r="T12" s="51"/>
      <c r="U12" s="51"/>
      <c r="V12" s="51"/>
      <c r="W12" s="51"/>
      <c r="X12" s="51"/>
      <c r="Y12" s="51"/>
      <c r="Z12" s="51"/>
      <c r="AA12" s="51"/>
      <c r="AB12" s="51">
        <f t="shared" si="1"/>
        <v>0</v>
      </c>
      <c r="AC12" s="27"/>
      <c r="AD12" s="52">
        <f t="shared" si="2"/>
        <v>24402</v>
      </c>
      <c r="AE12" s="53"/>
      <c r="AF12" s="54"/>
    </row>
    <row r="13" spans="2:32" ht="12.75">
      <c r="B13" s="23">
        <v>5</v>
      </c>
      <c r="C13" s="33">
        <v>2</v>
      </c>
      <c r="D13" s="112" t="s">
        <v>130</v>
      </c>
      <c r="E13" s="112"/>
      <c r="F13" s="112"/>
      <c r="G13" s="34">
        <v>2310</v>
      </c>
      <c r="H13" s="34">
        <v>2577</v>
      </c>
      <c r="I13" s="34">
        <v>4432</v>
      </c>
      <c r="J13" s="35">
        <v>5332</v>
      </c>
      <c r="K13" s="27"/>
      <c r="L13" s="36"/>
      <c r="M13" s="36">
        <v>124</v>
      </c>
      <c r="N13" s="36">
        <v>4458</v>
      </c>
      <c r="O13" s="36"/>
      <c r="P13" s="36"/>
      <c r="Q13" s="36">
        <f t="shared" si="0"/>
        <v>4582</v>
      </c>
      <c r="R13" s="27"/>
      <c r="S13" s="36"/>
      <c r="T13" s="36"/>
      <c r="U13" s="36"/>
      <c r="V13" s="36"/>
      <c r="W13" s="36"/>
      <c r="X13" s="36"/>
      <c r="Y13" s="36"/>
      <c r="Z13" s="36"/>
      <c r="AA13" s="36"/>
      <c r="AB13" s="36">
        <f t="shared" si="1"/>
        <v>0</v>
      </c>
      <c r="AC13" s="29"/>
      <c r="AD13" s="37">
        <f t="shared" si="2"/>
        <v>4582</v>
      </c>
      <c r="AE13" s="38">
        <v>4582</v>
      </c>
      <c r="AF13" s="39">
        <v>4582</v>
      </c>
    </row>
    <row r="14" spans="2:32" ht="12.75">
      <c r="B14" s="23">
        <v>6</v>
      </c>
      <c r="C14" s="40">
        <v>1</v>
      </c>
      <c r="D14" s="113" t="s">
        <v>131</v>
      </c>
      <c r="E14" s="113"/>
      <c r="F14" s="113"/>
      <c r="G14" s="41">
        <v>2310</v>
      </c>
      <c r="H14" s="41">
        <v>2577</v>
      </c>
      <c r="I14" s="41">
        <v>4432</v>
      </c>
      <c r="J14" s="42">
        <v>5332</v>
      </c>
      <c r="K14" s="27"/>
      <c r="L14" s="43"/>
      <c r="M14" s="43">
        <v>124</v>
      </c>
      <c r="N14" s="43">
        <v>4458</v>
      </c>
      <c r="O14" s="43"/>
      <c r="P14" s="43"/>
      <c r="Q14" s="43">
        <f t="shared" si="0"/>
        <v>4582</v>
      </c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>
        <f t="shared" si="1"/>
        <v>0</v>
      </c>
      <c r="AC14" s="27"/>
      <c r="AD14" s="44">
        <f t="shared" si="2"/>
        <v>4582</v>
      </c>
      <c r="AE14" s="45">
        <v>4582</v>
      </c>
      <c r="AF14" s="46">
        <v>4582</v>
      </c>
    </row>
    <row r="15" spans="2:32" ht="12.75">
      <c r="B15" s="23">
        <v>7</v>
      </c>
      <c r="C15" s="47"/>
      <c r="D15" s="48" t="s">
        <v>128</v>
      </c>
      <c r="E15" s="114" t="s">
        <v>129</v>
      </c>
      <c r="F15" s="114"/>
      <c r="G15" s="49"/>
      <c r="H15" s="49"/>
      <c r="I15" s="49">
        <v>4432</v>
      </c>
      <c r="J15" s="50">
        <v>5332</v>
      </c>
      <c r="K15" s="27"/>
      <c r="L15" s="51"/>
      <c r="M15" s="51">
        <v>124</v>
      </c>
      <c r="N15" s="51">
        <v>4458</v>
      </c>
      <c r="O15" s="51"/>
      <c r="P15" s="51"/>
      <c r="Q15" s="51">
        <f t="shared" si="0"/>
        <v>4582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4582</v>
      </c>
      <c r="AE15" s="53"/>
      <c r="AF15" s="54"/>
    </row>
    <row r="16" spans="2:32" ht="12.75">
      <c r="B16" s="55"/>
      <c r="C16" s="55"/>
      <c r="D16" s="55"/>
      <c r="E16" s="55"/>
      <c r="F16" s="55"/>
      <c r="G16" s="55"/>
      <c r="H16" s="55"/>
      <c r="I16" s="55"/>
      <c r="J16" s="55"/>
      <c r="K16" s="3"/>
      <c r="L16" s="55"/>
      <c r="M16" s="55"/>
      <c r="N16" s="55"/>
      <c r="O16" s="55"/>
      <c r="P16" s="55"/>
      <c r="Q16" s="55"/>
      <c r="R16" s="3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55"/>
      <c r="AE16" s="55"/>
      <c r="AF16" s="55"/>
    </row>
  </sheetData>
  <sheetProtection password="CBA9" sheet="1" objects="1" scenarios="1"/>
  <mergeCells count="31">
    <mergeCell ref="U7:U8"/>
    <mergeCell ref="S7:S8"/>
    <mergeCell ref="D13:F13"/>
    <mergeCell ref="D14:F14"/>
    <mergeCell ref="E15:F15"/>
    <mergeCell ref="AA7:AA8"/>
    <mergeCell ref="AB7:AB8"/>
    <mergeCell ref="D9:F9"/>
    <mergeCell ref="D10:F10"/>
    <mergeCell ref="D11:F11"/>
    <mergeCell ref="E12:F12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1.00390625" style="0" customWidth="1"/>
    <col min="9" max="9" width="8.7109375" style="0" customWidth="1"/>
    <col min="10" max="10" width="11.14062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132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12</v>
      </c>
      <c r="D9" s="111" t="s">
        <v>133</v>
      </c>
      <c r="E9" s="111"/>
      <c r="F9" s="111"/>
      <c r="G9" s="25">
        <v>29694</v>
      </c>
      <c r="H9" s="25">
        <v>32682</v>
      </c>
      <c r="I9" s="25">
        <v>31003</v>
      </c>
      <c r="J9" s="26">
        <v>48799</v>
      </c>
      <c r="K9" s="27"/>
      <c r="L9" s="28"/>
      <c r="M9" s="28">
        <v>244</v>
      </c>
      <c r="N9" s="28">
        <v>12945</v>
      </c>
      <c r="O9" s="28"/>
      <c r="P9" s="28"/>
      <c r="Q9" s="28">
        <f aca="true" t="shared" si="0" ref="Q9:Q22">SUM(L9:P9)</f>
        <v>13189</v>
      </c>
      <c r="R9" s="27"/>
      <c r="S9" s="28"/>
      <c r="T9" s="28"/>
      <c r="U9" s="28"/>
      <c r="V9" s="28"/>
      <c r="W9" s="28"/>
      <c r="X9" s="28">
        <v>65500</v>
      </c>
      <c r="Y9" s="28"/>
      <c r="Z9" s="28"/>
      <c r="AA9" s="28"/>
      <c r="AB9" s="28">
        <f aca="true" t="shared" si="1" ref="AB9:AB22">SUM(S9:AA9)</f>
        <v>65500</v>
      </c>
      <c r="AC9" s="29"/>
      <c r="AD9" s="30">
        <f aca="true" t="shared" si="2" ref="AD9:AD22">Q9+AB9</f>
        <v>78689</v>
      </c>
      <c r="AE9" s="31">
        <v>74189</v>
      </c>
      <c r="AF9" s="32">
        <v>74189</v>
      </c>
    </row>
    <row r="10" spans="2:32" ht="12.75">
      <c r="B10" s="23">
        <v>2</v>
      </c>
      <c r="C10" s="33">
        <v>1</v>
      </c>
      <c r="D10" s="112" t="s">
        <v>134</v>
      </c>
      <c r="E10" s="112"/>
      <c r="F10" s="112"/>
      <c r="G10" s="34">
        <v>595</v>
      </c>
      <c r="H10" s="34">
        <v>146</v>
      </c>
      <c r="I10" s="34">
        <v>1103</v>
      </c>
      <c r="J10" s="35">
        <v>1103</v>
      </c>
      <c r="K10" s="27"/>
      <c r="L10" s="36"/>
      <c r="M10" s="36"/>
      <c r="N10" s="36">
        <v>700</v>
      </c>
      <c r="O10" s="36"/>
      <c r="P10" s="36"/>
      <c r="Q10" s="36">
        <f t="shared" si="0"/>
        <v>700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700</v>
      </c>
      <c r="AE10" s="38">
        <v>700</v>
      </c>
      <c r="AF10" s="39">
        <v>700</v>
      </c>
    </row>
    <row r="11" spans="2:32" ht="12.75">
      <c r="B11" s="23">
        <v>3</v>
      </c>
      <c r="C11" s="47"/>
      <c r="D11" s="48" t="s">
        <v>135</v>
      </c>
      <c r="E11" s="114" t="s">
        <v>136</v>
      </c>
      <c r="F11" s="114"/>
      <c r="G11" s="49"/>
      <c r="H11" s="49"/>
      <c r="I11" s="49">
        <v>1103</v>
      </c>
      <c r="J11" s="50">
        <v>1103</v>
      </c>
      <c r="K11" s="27"/>
      <c r="L11" s="51"/>
      <c r="M11" s="51"/>
      <c r="N11" s="51">
        <v>700</v>
      </c>
      <c r="O11" s="51"/>
      <c r="P11" s="51"/>
      <c r="Q11" s="51">
        <f t="shared" si="0"/>
        <v>700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700</v>
      </c>
      <c r="AE11" s="53"/>
      <c r="AF11" s="54"/>
    </row>
    <row r="12" spans="2:32" ht="12.75">
      <c r="B12" s="23">
        <v>4</v>
      </c>
      <c r="C12" s="33">
        <v>2</v>
      </c>
      <c r="D12" s="112" t="s">
        <v>137</v>
      </c>
      <c r="E12" s="112"/>
      <c r="F12" s="112"/>
      <c r="G12" s="34">
        <v>20934</v>
      </c>
      <c r="H12" s="34">
        <v>17119</v>
      </c>
      <c r="I12" s="34">
        <v>18000</v>
      </c>
      <c r="J12" s="35">
        <v>25726</v>
      </c>
      <c r="K12" s="27"/>
      <c r="L12" s="36"/>
      <c r="M12" s="36"/>
      <c r="N12" s="36">
        <v>10000</v>
      </c>
      <c r="O12" s="36"/>
      <c r="P12" s="36"/>
      <c r="Q12" s="36">
        <f t="shared" si="0"/>
        <v>10000</v>
      </c>
      <c r="R12" s="27"/>
      <c r="S12" s="36"/>
      <c r="T12" s="36"/>
      <c r="U12" s="36"/>
      <c r="V12" s="36"/>
      <c r="W12" s="36"/>
      <c r="X12" s="36">
        <v>5500</v>
      </c>
      <c r="Y12" s="36"/>
      <c r="Z12" s="36"/>
      <c r="AA12" s="36"/>
      <c r="AB12" s="36">
        <f t="shared" si="1"/>
        <v>5500</v>
      </c>
      <c r="AC12" s="29"/>
      <c r="AD12" s="37">
        <f t="shared" si="2"/>
        <v>15500</v>
      </c>
      <c r="AE12" s="38">
        <v>11000</v>
      </c>
      <c r="AF12" s="39">
        <v>11000</v>
      </c>
    </row>
    <row r="13" spans="2:32" ht="12.75">
      <c r="B13" s="23">
        <v>5</v>
      </c>
      <c r="C13" s="47"/>
      <c r="D13" s="48" t="s">
        <v>135</v>
      </c>
      <c r="E13" s="114" t="s">
        <v>136</v>
      </c>
      <c r="F13" s="114"/>
      <c r="G13" s="49"/>
      <c r="H13" s="49"/>
      <c r="I13" s="49">
        <v>18000</v>
      </c>
      <c r="J13" s="50">
        <v>25726</v>
      </c>
      <c r="K13" s="27"/>
      <c r="L13" s="51"/>
      <c r="M13" s="51"/>
      <c r="N13" s="51">
        <v>10000</v>
      </c>
      <c r="O13" s="51"/>
      <c r="P13" s="51"/>
      <c r="Q13" s="51">
        <f t="shared" si="0"/>
        <v>10000</v>
      </c>
      <c r="R13" s="27"/>
      <c r="S13" s="51"/>
      <c r="T13" s="51"/>
      <c r="U13" s="51"/>
      <c r="V13" s="51"/>
      <c r="W13" s="51"/>
      <c r="X13" s="51">
        <v>5500</v>
      </c>
      <c r="Y13" s="51"/>
      <c r="Z13" s="51"/>
      <c r="AA13" s="51"/>
      <c r="AB13" s="51">
        <f t="shared" si="1"/>
        <v>5500</v>
      </c>
      <c r="AC13" s="27"/>
      <c r="AD13" s="52">
        <f t="shared" si="2"/>
        <v>15500</v>
      </c>
      <c r="AE13" s="53"/>
      <c r="AF13" s="54"/>
    </row>
    <row r="14" spans="2:32" ht="12.75">
      <c r="B14" s="23">
        <v>6</v>
      </c>
      <c r="C14" s="33">
        <v>3</v>
      </c>
      <c r="D14" s="112" t="s">
        <v>138</v>
      </c>
      <c r="E14" s="112"/>
      <c r="F14" s="112"/>
      <c r="G14" s="34">
        <v>1760</v>
      </c>
      <c r="H14" s="34">
        <v>806</v>
      </c>
      <c r="I14" s="34">
        <v>10700</v>
      </c>
      <c r="J14" s="35">
        <v>16450</v>
      </c>
      <c r="K14" s="27"/>
      <c r="L14" s="36"/>
      <c r="M14" s="36"/>
      <c r="N14" s="36">
        <v>1000</v>
      </c>
      <c r="O14" s="36"/>
      <c r="P14" s="36"/>
      <c r="Q14" s="36">
        <f t="shared" si="0"/>
        <v>1000</v>
      </c>
      <c r="R14" s="27"/>
      <c r="S14" s="36"/>
      <c r="T14" s="36"/>
      <c r="U14" s="36"/>
      <c r="V14" s="36"/>
      <c r="W14" s="36"/>
      <c r="X14" s="36">
        <v>10000</v>
      </c>
      <c r="Y14" s="36"/>
      <c r="Z14" s="36"/>
      <c r="AA14" s="36"/>
      <c r="AB14" s="36">
        <f t="shared" si="1"/>
        <v>10000</v>
      </c>
      <c r="AC14" s="29"/>
      <c r="AD14" s="37">
        <f t="shared" si="2"/>
        <v>11000</v>
      </c>
      <c r="AE14" s="38">
        <v>11000</v>
      </c>
      <c r="AF14" s="39">
        <v>11000</v>
      </c>
    </row>
    <row r="15" spans="2:32" ht="12.75">
      <c r="B15" s="23">
        <v>7</v>
      </c>
      <c r="C15" s="47"/>
      <c r="D15" s="48" t="s">
        <v>139</v>
      </c>
      <c r="E15" s="114" t="s">
        <v>138</v>
      </c>
      <c r="F15" s="114"/>
      <c r="G15" s="49"/>
      <c r="H15" s="49"/>
      <c r="I15" s="49">
        <v>10700</v>
      </c>
      <c r="J15" s="50">
        <v>16450</v>
      </c>
      <c r="K15" s="27"/>
      <c r="L15" s="51"/>
      <c r="M15" s="51"/>
      <c r="N15" s="51">
        <v>1000</v>
      </c>
      <c r="O15" s="51"/>
      <c r="P15" s="51"/>
      <c r="Q15" s="51">
        <f t="shared" si="0"/>
        <v>1000</v>
      </c>
      <c r="R15" s="27"/>
      <c r="S15" s="51"/>
      <c r="T15" s="51"/>
      <c r="U15" s="51"/>
      <c r="V15" s="51"/>
      <c r="W15" s="51"/>
      <c r="X15" s="51">
        <v>10000</v>
      </c>
      <c r="Y15" s="51"/>
      <c r="Z15" s="51"/>
      <c r="AA15" s="51"/>
      <c r="AB15" s="51">
        <f t="shared" si="1"/>
        <v>10000</v>
      </c>
      <c r="AC15" s="27"/>
      <c r="AD15" s="52">
        <f t="shared" si="2"/>
        <v>11000</v>
      </c>
      <c r="AE15" s="53"/>
      <c r="AF15" s="54"/>
    </row>
    <row r="16" spans="2:32" ht="12.75">
      <c r="B16" s="23">
        <v>8</v>
      </c>
      <c r="C16" s="33">
        <v>4</v>
      </c>
      <c r="D16" s="112" t="s">
        <v>140</v>
      </c>
      <c r="E16" s="112"/>
      <c r="F16" s="112"/>
      <c r="G16" s="34">
        <v>5703</v>
      </c>
      <c r="H16" s="34">
        <v>11255</v>
      </c>
      <c r="I16" s="34"/>
      <c r="J16" s="35">
        <v>3500</v>
      </c>
      <c r="K16" s="27"/>
      <c r="L16" s="36"/>
      <c r="M16" s="36">
        <v>244</v>
      </c>
      <c r="N16" s="36">
        <v>1245</v>
      </c>
      <c r="O16" s="36"/>
      <c r="P16" s="36"/>
      <c r="Q16" s="36">
        <f t="shared" si="0"/>
        <v>1489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1489</v>
      </c>
      <c r="AE16" s="38">
        <v>1489</v>
      </c>
      <c r="AF16" s="39">
        <v>1489</v>
      </c>
    </row>
    <row r="17" spans="2:32" ht="12.75">
      <c r="B17" s="23">
        <v>9</v>
      </c>
      <c r="C17" s="47"/>
      <c r="D17" s="48" t="s">
        <v>135</v>
      </c>
      <c r="E17" s="114" t="s">
        <v>136</v>
      </c>
      <c r="F17" s="114"/>
      <c r="G17" s="49"/>
      <c r="H17" s="49"/>
      <c r="I17" s="49"/>
      <c r="J17" s="50">
        <v>3500</v>
      </c>
      <c r="K17" s="27"/>
      <c r="L17" s="51"/>
      <c r="M17" s="51">
        <v>244</v>
      </c>
      <c r="N17" s="51">
        <v>1245</v>
      </c>
      <c r="O17" s="51"/>
      <c r="P17" s="51"/>
      <c r="Q17" s="51">
        <f t="shared" si="0"/>
        <v>1489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1489</v>
      </c>
      <c r="AE17" s="53"/>
      <c r="AF17" s="54"/>
    </row>
    <row r="18" spans="2:32" ht="12.75">
      <c r="B18" s="23">
        <v>10</v>
      </c>
      <c r="C18" s="33">
        <v>5</v>
      </c>
      <c r="D18" s="112" t="s">
        <v>141</v>
      </c>
      <c r="E18" s="112"/>
      <c r="F18" s="112"/>
      <c r="G18" s="34">
        <v>702</v>
      </c>
      <c r="H18" s="34">
        <v>326</v>
      </c>
      <c r="I18" s="34">
        <v>300</v>
      </c>
      <c r="J18" s="35">
        <v>420</v>
      </c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/>
      <c r="X18" s="36">
        <v>50000</v>
      </c>
      <c r="Y18" s="36"/>
      <c r="Z18" s="36"/>
      <c r="AA18" s="36"/>
      <c r="AB18" s="36">
        <f t="shared" si="1"/>
        <v>50000</v>
      </c>
      <c r="AC18" s="29"/>
      <c r="AD18" s="37">
        <f t="shared" si="2"/>
        <v>50000</v>
      </c>
      <c r="AE18" s="38">
        <v>50000</v>
      </c>
      <c r="AF18" s="39">
        <v>50000</v>
      </c>
    </row>
    <row r="19" spans="2:32" ht="12.75">
      <c r="B19" s="23">
        <v>11</v>
      </c>
      <c r="C19" s="47"/>
      <c r="D19" s="48" t="s">
        <v>97</v>
      </c>
      <c r="E19" s="114" t="s">
        <v>98</v>
      </c>
      <c r="F19" s="114"/>
      <c r="G19" s="49"/>
      <c r="H19" s="49"/>
      <c r="I19" s="49">
        <v>300</v>
      </c>
      <c r="J19" s="50">
        <v>420</v>
      </c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/>
      <c r="X19" s="51">
        <v>50000</v>
      </c>
      <c r="Y19" s="51"/>
      <c r="Z19" s="51"/>
      <c r="AA19" s="51"/>
      <c r="AB19" s="51">
        <f t="shared" si="1"/>
        <v>50000</v>
      </c>
      <c r="AC19" s="27"/>
      <c r="AD19" s="52">
        <f t="shared" si="2"/>
        <v>50000</v>
      </c>
      <c r="AE19" s="53"/>
      <c r="AF19" s="54"/>
    </row>
    <row r="20" spans="2:32" ht="12.75">
      <c r="B20" s="23">
        <v>12</v>
      </c>
      <c r="C20" s="33">
        <v>6</v>
      </c>
      <c r="D20" s="112" t="s">
        <v>142</v>
      </c>
      <c r="E20" s="112"/>
      <c r="F20" s="112"/>
      <c r="G20" s="34"/>
      <c r="H20" s="34"/>
      <c r="I20" s="34"/>
      <c r="J20" s="35"/>
      <c r="K20" s="27"/>
      <c r="L20" s="36"/>
      <c r="M20" s="36"/>
      <c r="N20" s="36"/>
      <c r="O20" s="36"/>
      <c r="P20" s="36"/>
      <c r="Q20" s="36">
        <f t="shared" si="0"/>
        <v>0</v>
      </c>
      <c r="R20" s="27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1"/>
        <v>0</v>
      </c>
      <c r="AC20" s="29"/>
      <c r="AD20" s="37">
        <f t="shared" si="2"/>
        <v>0</v>
      </c>
      <c r="AE20" s="38"/>
      <c r="AF20" s="39"/>
    </row>
    <row r="21" spans="2:32" ht="12.75">
      <c r="B21" s="23">
        <v>13</v>
      </c>
      <c r="C21" s="33">
        <v>7</v>
      </c>
      <c r="D21" s="112" t="s">
        <v>143</v>
      </c>
      <c r="E21" s="112"/>
      <c r="F21" s="112"/>
      <c r="G21" s="34"/>
      <c r="H21" s="34">
        <v>3030</v>
      </c>
      <c r="I21" s="34">
        <v>900</v>
      </c>
      <c r="J21" s="35">
        <v>1600</v>
      </c>
      <c r="K21" s="27"/>
      <c r="L21" s="36"/>
      <c r="M21" s="36"/>
      <c r="N21" s="36"/>
      <c r="O21" s="36"/>
      <c r="P21" s="36"/>
      <c r="Q21" s="36">
        <f t="shared" si="0"/>
        <v>0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0</v>
      </c>
      <c r="AE21" s="38"/>
      <c r="AF21" s="39"/>
    </row>
    <row r="22" spans="2:32" ht="12.75">
      <c r="B22" s="23">
        <v>14</v>
      </c>
      <c r="C22" s="47"/>
      <c r="D22" s="48" t="s">
        <v>135</v>
      </c>
      <c r="E22" s="114" t="s">
        <v>136</v>
      </c>
      <c r="F22" s="114"/>
      <c r="G22" s="49"/>
      <c r="H22" s="49"/>
      <c r="I22" s="49">
        <v>900</v>
      </c>
      <c r="J22" s="50">
        <v>1600</v>
      </c>
      <c r="K22" s="27"/>
      <c r="L22" s="51"/>
      <c r="M22" s="51"/>
      <c r="N22" s="51"/>
      <c r="O22" s="51"/>
      <c r="P22" s="51"/>
      <c r="Q22" s="51">
        <f t="shared" si="0"/>
        <v>0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0</v>
      </c>
      <c r="AE22" s="53"/>
      <c r="AF22" s="54"/>
    </row>
    <row r="23" spans="2:32" ht="12.75"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55"/>
      <c r="M23" s="55"/>
      <c r="N23" s="55"/>
      <c r="O23" s="55"/>
      <c r="P23" s="55"/>
      <c r="Q23" s="55"/>
      <c r="R23" s="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"/>
      <c r="AD23" s="55"/>
      <c r="AE23" s="55"/>
      <c r="AF23" s="55"/>
    </row>
  </sheetData>
  <sheetProtection password="CBA9" sheet="1" objects="1" scenarios="1"/>
  <mergeCells count="38">
    <mergeCell ref="E19:F19"/>
    <mergeCell ref="D20:F20"/>
    <mergeCell ref="D21:F21"/>
    <mergeCell ref="E22:F22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8515625" style="0" customWidth="1"/>
    <col min="8" max="8" width="10.140625" style="0" customWidth="1"/>
    <col min="9" max="9" width="8.7109375" style="0" customWidth="1"/>
    <col min="10" max="10" width="9.5742187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4.57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144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13</v>
      </c>
      <c r="D9" s="111" t="s">
        <v>145</v>
      </c>
      <c r="E9" s="111"/>
      <c r="F9" s="111"/>
      <c r="G9" s="25">
        <v>186025</v>
      </c>
      <c r="H9" s="25">
        <v>197229</v>
      </c>
      <c r="I9" s="25">
        <v>234069</v>
      </c>
      <c r="J9" s="26">
        <v>226884</v>
      </c>
      <c r="K9" s="27"/>
      <c r="L9" s="28">
        <v>147156</v>
      </c>
      <c r="M9" s="28">
        <v>55895</v>
      </c>
      <c r="N9" s="28">
        <v>27602</v>
      </c>
      <c r="O9" s="28">
        <v>29785</v>
      </c>
      <c r="P9" s="28"/>
      <c r="Q9" s="28">
        <f aca="true" t="shared" si="0" ref="Q9:Q19">SUM(L9:P9)</f>
        <v>260438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9">SUM(S9:AA9)</f>
        <v>0</v>
      </c>
      <c r="AC9" s="29"/>
      <c r="AD9" s="30">
        <f aca="true" t="shared" si="2" ref="AD9:AD19">Q9+AB9</f>
        <v>260438</v>
      </c>
      <c r="AE9" s="31">
        <v>273038</v>
      </c>
      <c r="AF9" s="32">
        <v>266574</v>
      </c>
    </row>
    <row r="10" spans="2:32" ht="12.75">
      <c r="B10" s="23">
        <v>2</v>
      </c>
      <c r="C10" s="33">
        <v>1</v>
      </c>
      <c r="D10" s="112" t="s">
        <v>146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147</v>
      </c>
      <c r="E11" s="114" t="s">
        <v>148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149</v>
      </c>
      <c r="E12" s="112"/>
      <c r="F12" s="112"/>
      <c r="G12" s="34">
        <v>148792</v>
      </c>
      <c r="H12" s="34">
        <v>160944</v>
      </c>
      <c r="I12" s="34">
        <v>192726</v>
      </c>
      <c r="J12" s="35">
        <v>188527</v>
      </c>
      <c r="K12" s="27"/>
      <c r="L12" s="36">
        <v>145822</v>
      </c>
      <c r="M12" s="36">
        <v>55452</v>
      </c>
      <c r="N12" s="36">
        <v>18840</v>
      </c>
      <c r="O12" s="36">
        <v>2685</v>
      </c>
      <c r="P12" s="36"/>
      <c r="Q12" s="36">
        <f t="shared" si="0"/>
        <v>222799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222799</v>
      </c>
      <c r="AE12" s="38">
        <v>235392</v>
      </c>
      <c r="AF12" s="39">
        <v>228928</v>
      </c>
    </row>
    <row r="13" spans="2:32" ht="12.75">
      <c r="B13" s="23">
        <v>5</v>
      </c>
      <c r="C13" s="47"/>
      <c r="D13" s="48" t="s">
        <v>147</v>
      </c>
      <c r="E13" s="114" t="s">
        <v>148</v>
      </c>
      <c r="F13" s="114"/>
      <c r="G13" s="49"/>
      <c r="H13" s="49"/>
      <c r="I13" s="49">
        <v>192726</v>
      </c>
      <c r="J13" s="50">
        <v>188527</v>
      </c>
      <c r="K13" s="27"/>
      <c r="L13" s="51">
        <v>145822</v>
      </c>
      <c r="M13" s="51">
        <v>55452</v>
      </c>
      <c r="N13" s="51">
        <v>18840</v>
      </c>
      <c r="O13" s="51">
        <v>2685</v>
      </c>
      <c r="P13" s="51"/>
      <c r="Q13" s="51">
        <f t="shared" si="0"/>
        <v>222799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222799</v>
      </c>
      <c r="AE13" s="53"/>
      <c r="AF13" s="54"/>
    </row>
    <row r="14" spans="2:32" ht="12.75">
      <c r="B14" s="23">
        <v>6</v>
      </c>
      <c r="C14" s="33">
        <v>3</v>
      </c>
      <c r="D14" s="112" t="s">
        <v>150</v>
      </c>
      <c r="E14" s="112"/>
      <c r="F14" s="112"/>
      <c r="G14" s="34">
        <v>16811</v>
      </c>
      <c r="H14" s="34">
        <v>13706</v>
      </c>
      <c r="I14" s="34">
        <v>17500</v>
      </c>
      <c r="J14" s="35">
        <v>17500</v>
      </c>
      <c r="K14" s="27"/>
      <c r="L14" s="36"/>
      <c r="M14" s="36"/>
      <c r="N14" s="36"/>
      <c r="O14" s="36">
        <v>17000</v>
      </c>
      <c r="P14" s="36"/>
      <c r="Q14" s="36">
        <f t="shared" si="0"/>
        <v>17000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17000</v>
      </c>
      <c r="AE14" s="38">
        <v>17000</v>
      </c>
      <c r="AF14" s="39">
        <v>17000</v>
      </c>
    </row>
    <row r="15" spans="2:32" ht="12.75">
      <c r="B15" s="23">
        <v>7</v>
      </c>
      <c r="C15" s="47"/>
      <c r="D15" s="48" t="s">
        <v>147</v>
      </c>
      <c r="E15" s="114" t="s">
        <v>148</v>
      </c>
      <c r="F15" s="114"/>
      <c r="G15" s="49"/>
      <c r="H15" s="49"/>
      <c r="I15" s="49">
        <v>17500</v>
      </c>
      <c r="J15" s="50">
        <v>17500</v>
      </c>
      <c r="K15" s="27"/>
      <c r="L15" s="51"/>
      <c r="M15" s="51"/>
      <c r="N15" s="51"/>
      <c r="O15" s="51">
        <v>17000</v>
      </c>
      <c r="P15" s="51"/>
      <c r="Q15" s="51">
        <f t="shared" si="0"/>
        <v>17000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17000</v>
      </c>
      <c r="AE15" s="53"/>
      <c r="AF15" s="54"/>
    </row>
    <row r="16" spans="2:32" ht="12.75">
      <c r="B16" s="23">
        <v>8</v>
      </c>
      <c r="C16" s="33">
        <v>4</v>
      </c>
      <c r="D16" s="112" t="s">
        <v>151</v>
      </c>
      <c r="E16" s="112"/>
      <c r="F16" s="112"/>
      <c r="G16" s="34">
        <v>12342</v>
      </c>
      <c r="H16" s="34">
        <v>14509</v>
      </c>
      <c r="I16" s="34">
        <v>13843</v>
      </c>
      <c r="J16" s="35">
        <v>10857</v>
      </c>
      <c r="K16" s="27"/>
      <c r="L16" s="36">
        <v>1334</v>
      </c>
      <c r="M16" s="36">
        <v>443</v>
      </c>
      <c r="N16" s="36">
        <v>8762</v>
      </c>
      <c r="O16" s="36">
        <v>100</v>
      </c>
      <c r="P16" s="36"/>
      <c r="Q16" s="36">
        <f t="shared" si="0"/>
        <v>10639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10639</v>
      </c>
      <c r="AE16" s="38">
        <v>10646</v>
      </c>
      <c r="AF16" s="39">
        <v>10646</v>
      </c>
    </row>
    <row r="17" spans="2:32" ht="12.75">
      <c r="B17" s="23">
        <v>9</v>
      </c>
      <c r="C17" s="47"/>
      <c r="D17" s="48" t="s">
        <v>147</v>
      </c>
      <c r="E17" s="114" t="s">
        <v>148</v>
      </c>
      <c r="F17" s="114"/>
      <c r="G17" s="49"/>
      <c r="H17" s="49"/>
      <c r="I17" s="49">
        <v>13843</v>
      </c>
      <c r="J17" s="50">
        <v>10857</v>
      </c>
      <c r="K17" s="27"/>
      <c r="L17" s="51">
        <v>1334</v>
      </c>
      <c r="M17" s="51">
        <v>443</v>
      </c>
      <c r="N17" s="51">
        <v>8762</v>
      </c>
      <c r="O17" s="51">
        <v>100</v>
      </c>
      <c r="P17" s="51"/>
      <c r="Q17" s="51">
        <f t="shared" si="0"/>
        <v>10639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10639</v>
      </c>
      <c r="AE17" s="53"/>
      <c r="AF17" s="54"/>
    </row>
    <row r="18" spans="2:32" ht="12.75">
      <c r="B18" s="23">
        <v>10</v>
      </c>
      <c r="C18" s="33">
        <v>5</v>
      </c>
      <c r="D18" s="112" t="s">
        <v>152</v>
      </c>
      <c r="E18" s="112"/>
      <c r="F18" s="112"/>
      <c r="G18" s="34">
        <v>8080</v>
      </c>
      <c r="H18" s="34">
        <v>8070</v>
      </c>
      <c r="I18" s="34">
        <v>10000</v>
      </c>
      <c r="J18" s="35">
        <v>10000</v>
      </c>
      <c r="K18" s="27"/>
      <c r="L18" s="36"/>
      <c r="M18" s="36"/>
      <c r="N18" s="36"/>
      <c r="O18" s="36">
        <v>10000</v>
      </c>
      <c r="P18" s="36"/>
      <c r="Q18" s="36">
        <f t="shared" si="0"/>
        <v>10000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10000</v>
      </c>
      <c r="AE18" s="38">
        <v>10000</v>
      </c>
      <c r="AF18" s="39">
        <v>10000</v>
      </c>
    </row>
    <row r="19" spans="2:32" ht="12.75">
      <c r="B19" s="23">
        <v>11</v>
      </c>
      <c r="C19" s="47"/>
      <c r="D19" s="48" t="s">
        <v>153</v>
      </c>
      <c r="E19" s="114" t="s">
        <v>154</v>
      </c>
      <c r="F19" s="114"/>
      <c r="G19" s="49"/>
      <c r="H19" s="49"/>
      <c r="I19" s="49">
        <v>10000</v>
      </c>
      <c r="J19" s="50">
        <v>10000</v>
      </c>
      <c r="K19" s="27"/>
      <c r="L19" s="51"/>
      <c r="M19" s="51"/>
      <c r="N19" s="51"/>
      <c r="O19" s="51">
        <v>10000</v>
      </c>
      <c r="P19" s="51"/>
      <c r="Q19" s="51">
        <f t="shared" si="0"/>
        <v>10000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10000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CBA9" sheet="1" objects="1" scenarios="1"/>
  <mergeCells count="35">
    <mergeCell ref="E19:F19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10.140625" style="0" customWidth="1"/>
    <col min="9" max="9" width="8.7109375" style="0" customWidth="1"/>
    <col min="10" max="10" width="10.00390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155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14</v>
      </c>
      <c r="D9" s="111" t="s">
        <v>156</v>
      </c>
      <c r="E9" s="111"/>
      <c r="F9" s="111"/>
      <c r="G9" s="25">
        <v>7846</v>
      </c>
      <c r="H9" s="25">
        <v>16920</v>
      </c>
      <c r="I9" s="25">
        <v>22870</v>
      </c>
      <c r="J9" s="26">
        <v>22620</v>
      </c>
      <c r="K9" s="27"/>
      <c r="L9" s="28">
        <v>1543</v>
      </c>
      <c r="M9" s="28">
        <v>540</v>
      </c>
      <c r="N9" s="28">
        <v>9694</v>
      </c>
      <c r="O9" s="28">
        <v>100</v>
      </c>
      <c r="P9" s="28"/>
      <c r="Q9" s="28">
        <f>SUM(L9:P9)</f>
        <v>11877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11877</v>
      </c>
      <c r="AE9" s="31">
        <v>9500</v>
      </c>
      <c r="AF9" s="32">
        <v>9500</v>
      </c>
    </row>
    <row r="10" spans="2:32" ht="12.75">
      <c r="B10" s="23">
        <v>2</v>
      </c>
      <c r="C10" s="33">
        <v>1</v>
      </c>
      <c r="D10" s="112" t="s">
        <v>157</v>
      </c>
      <c r="E10" s="112"/>
      <c r="F10" s="112"/>
      <c r="G10" s="34">
        <v>7846</v>
      </c>
      <c r="H10" s="34">
        <v>16920</v>
      </c>
      <c r="I10" s="34">
        <v>22870</v>
      </c>
      <c r="J10" s="35">
        <v>22620</v>
      </c>
      <c r="K10" s="27"/>
      <c r="L10" s="36">
        <v>1543</v>
      </c>
      <c r="M10" s="36">
        <v>540</v>
      </c>
      <c r="N10" s="36">
        <v>9694</v>
      </c>
      <c r="O10" s="36">
        <v>100</v>
      </c>
      <c r="P10" s="36"/>
      <c r="Q10" s="36">
        <f>SUM(L10:P10)</f>
        <v>11877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11877</v>
      </c>
      <c r="AE10" s="38">
        <v>9500</v>
      </c>
      <c r="AF10" s="39">
        <v>9500</v>
      </c>
    </row>
    <row r="11" spans="2:32" ht="12.75">
      <c r="B11" s="23">
        <v>3</v>
      </c>
      <c r="C11" s="47"/>
      <c r="D11" s="48" t="s">
        <v>158</v>
      </c>
      <c r="E11" s="114" t="s">
        <v>159</v>
      </c>
      <c r="F11" s="114"/>
      <c r="G11" s="49"/>
      <c r="H11" s="49"/>
      <c r="I11" s="49">
        <v>22870</v>
      </c>
      <c r="J11" s="50">
        <v>22620</v>
      </c>
      <c r="K11" s="27"/>
      <c r="L11" s="51">
        <v>1543</v>
      </c>
      <c r="M11" s="51">
        <v>540</v>
      </c>
      <c r="N11" s="51">
        <v>9694</v>
      </c>
      <c r="O11" s="51">
        <v>100</v>
      </c>
      <c r="P11" s="51"/>
      <c r="Q11" s="51">
        <f>SUM(L11:P11)</f>
        <v>11877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11877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 objects="1" scenarios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10.57421875" style="0" customWidth="1"/>
    <col min="9" max="9" width="8.7109375" style="0" customWidth="1"/>
    <col min="10" max="10" width="11.28125" style="0" customWidth="1"/>
    <col min="11" max="11" width="0.85546875" style="0" customWidth="1"/>
    <col min="12" max="16" width="0" style="0" hidden="1" customWidth="1"/>
    <col min="17" max="17" width="10.7109375" style="0" customWidth="1"/>
    <col min="18" max="18" width="0.85546875" style="0" customWidth="1"/>
    <col min="19" max="27" width="0" style="0" hidden="1" customWidth="1"/>
    <col min="28" max="28" width="13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160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15</v>
      </c>
      <c r="D9" s="111" t="s">
        <v>161</v>
      </c>
      <c r="E9" s="111"/>
      <c r="F9" s="111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162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163</v>
      </c>
      <c r="E11" s="114" t="s">
        <v>164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 objects="1" scenarios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8" zoomScaleNormal="88" zoomScalePageLayoutView="0" workbookViewId="0" topLeftCell="A1">
      <selection activeCell="N29" sqref="N29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15" t="s">
        <v>165</v>
      </c>
      <c r="C2" s="116"/>
      <c r="D2" s="117" t="s">
        <v>166</v>
      </c>
      <c r="E2" s="117"/>
      <c r="F2" s="117"/>
      <c r="G2" s="117"/>
      <c r="H2" s="117" t="s">
        <v>167</v>
      </c>
      <c r="I2" s="117"/>
      <c r="J2" s="117"/>
      <c r="K2" s="117"/>
      <c r="L2" s="117" t="s">
        <v>168</v>
      </c>
      <c r="M2" s="2"/>
    </row>
    <row r="3" spans="1:13" ht="36">
      <c r="A3" s="2"/>
      <c r="B3" s="115"/>
      <c r="C3" s="116"/>
      <c r="D3" s="56" t="s">
        <v>169</v>
      </c>
      <c r="E3" s="57" t="s">
        <v>170</v>
      </c>
      <c r="F3" s="57" t="s">
        <v>171</v>
      </c>
      <c r="G3" s="118" t="s">
        <v>172</v>
      </c>
      <c r="H3" s="56" t="s">
        <v>169</v>
      </c>
      <c r="I3" s="57" t="s">
        <v>170</v>
      </c>
      <c r="J3" s="57" t="s">
        <v>171</v>
      </c>
      <c r="K3" s="117" t="s">
        <v>172</v>
      </c>
      <c r="L3" s="117"/>
      <c r="M3" s="2"/>
    </row>
    <row r="4" spans="1:13" ht="24">
      <c r="A4" s="2"/>
      <c r="B4" s="115"/>
      <c r="C4" s="116"/>
      <c r="D4" s="56" t="s">
        <v>3</v>
      </c>
      <c r="E4" s="57" t="s">
        <v>4</v>
      </c>
      <c r="F4" s="57" t="s">
        <v>173</v>
      </c>
      <c r="G4" s="118"/>
      <c r="H4" s="56" t="s">
        <v>3</v>
      </c>
      <c r="I4" s="57" t="s">
        <v>4</v>
      </c>
      <c r="J4" s="57" t="s">
        <v>173</v>
      </c>
      <c r="K4" s="117"/>
      <c r="L4" s="117"/>
      <c r="M4" s="2"/>
    </row>
    <row r="5" spans="1:13" ht="12.75">
      <c r="A5" s="2"/>
      <c r="B5" s="59" t="s">
        <v>174</v>
      </c>
      <c r="C5" s="60" t="s">
        <v>175</v>
      </c>
      <c r="D5" s="61">
        <v>1054260</v>
      </c>
      <c r="E5" s="62">
        <v>34301</v>
      </c>
      <c r="F5" s="62">
        <v>98001</v>
      </c>
      <c r="G5" s="62">
        <f aca="true" t="shared" si="0" ref="G5:G21">SUM(D5:F5)</f>
        <v>1186562</v>
      </c>
      <c r="H5" s="62">
        <v>1008634</v>
      </c>
      <c r="I5" s="62"/>
      <c r="J5" s="62">
        <v>229909</v>
      </c>
      <c r="K5" s="62">
        <f aca="true" t="shared" si="1" ref="K5:K21">SUM(H5:J5)</f>
        <v>1238543</v>
      </c>
      <c r="L5" s="63">
        <f aca="true" t="shared" si="2" ref="L5:L22">IF(G5&lt;&gt;0,K5/G5*100,"")</f>
        <v>104.38080774540227</v>
      </c>
      <c r="M5" s="2"/>
    </row>
    <row r="6" spans="1:13" ht="12.75">
      <c r="A6" s="2"/>
      <c r="B6" s="64">
        <f aca="true" t="shared" si="3" ref="B6:B22">B5+1</f>
        <v>2</v>
      </c>
      <c r="C6" s="65" t="s">
        <v>176</v>
      </c>
      <c r="D6" s="66">
        <f>SUM(D7:D21)</f>
        <v>957648</v>
      </c>
      <c r="E6" s="66">
        <f>SUM(E7:E21)</f>
        <v>107026</v>
      </c>
      <c r="F6" s="66">
        <f>SUM(F7:F21)</f>
        <v>121888</v>
      </c>
      <c r="G6" s="66">
        <f t="shared" si="0"/>
        <v>1186562</v>
      </c>
      <c r="H6" s="66">
        <f>SUM(H7:H21)</f>
        <v>999155</v>
      </c>
      <c r="I6" s="66">
        <f>SUM(I7:I21)</f>
        <v>117500</v>
      </c>
      <c r="J6" s="66">
        <f>SUM(J7:J21)</f>
        <v>121888</v>
      </c>
      <c r="K6" s="67">
        <f t="shared" si="1"/>
        <v>1238543</v>
      </c>
      <c r="L6" s="68">
        <f t="shared" si="2"/>
        <v>104.38080774540227</v>
      </c>
      <c r="M6" s="2"/>
    </row>
    <row r="7" spans="1:13" ht="12.75">
      <c r="A7" s="2"/>
      <c r="B7" s="69">
        <f t="shared" si="3"/>
        <v>3</v>
      </c>
      <c r="C7" s="70" t="s">
        <v>177</v>
      </c>
      <c r="D7" s="71">
        <v>519846</v>
      </c>
      <c r="E7" s="71"/>
      <c r="F7" s="71"/>
      <c r="G7" s="72">
        <f t="shared" si="0"/>
        <v>519846</v>
      </c>
      <c r="H7" s="73">
        <v>536581</v>
      </c>
      <c r="I7" s="73"/>
      <c r="J7" s="74"/>
      <c r="K7" s="72">
        <f t="shared" si="1"/>
        <v>536581</v>
      </c>
      <c r="L7" s="68">
        <f t="shared" si="2"/>
        <v>103.21922261592857</v>
      </c>
      <c r="M7" s="2"/>
    </row>
    <row r="8" spans="1:13" ht="12.75">
      <c r="A8" s="2"/>
      <c r="B8" s="69">
        <f t="shared" si="3"/>
        <v>4</v>
      </c>
      <c r="C8" s="70" t="s">
        <v>178</v>
      </c>
      <c r="D8" s="71">
        <v>100</v>
      </c>
      <c r="E8" s="71"/>
      <c r="F8" s="71"/>
      <c r="G8" s="72">
        <f t="shared" si="0"/>
        <v>100</v>
      </c>
      <c r="H8" s="73">
        <v>100</v>
      </c>
      <c r="I8" s="73"/>
      <c r="J8" s="74"/>
      <c r="K8" s="72">
        <f t="shared" si="1"/>
        <v>100</v>
      </c>
      <c r="L8" s="68">
        <f t="shared" si="2"/>
        <v>100</v>
      </c>
      <c r="M8" s="2"/>
    </row>
    <row r="9" spans="1:13" ht="12.75">
      <c r="A9" s="2"/>
      <c r="B9" s="69">
        <f t="shared" si="3"/>
        <v>5</v>
      </c>
      <c r="C9" s="70" t="s">
        <v>179</v>
      </c>
      <c r="D9" s="71">
        <v>28634</v>
      </c>
      <c r="E9" s="71"/>
      <c r="F9" s="71"/>
      <c r="G9" s="72">
        <f t="shared" si="0"/>
        <v>28634</v>
      </c>
      <c r="H9" s="73">
        <v>30959</v>
      </c>
      <c r="I9" s="73"/>
      <c r="J9" s="74"/>
      <c r="K9" s="72">
        <f t="shared" si="1"/>
        <v>30959</v>
      </c>
      <c r="L9" s="68">
        <f t="shared" si="2"/>
        <v>108.11971781797862</v>
      </c>
      <c r="M9" s="2"/>
    </row>
    <row r="10" spans="1:13" ht="12.75">
      <c r="A10" s="2"/>
      <c r="B10" s="69">
        <f t="shared" si="3"/>
        <v>6</v>
      </c>
      <c r="C10" s="70" t="s">
        <v>180</v>
      </c>
      <c r="D10" s="71">
        <v>93483</v>
      </c>
      <c r="E10" s="71"/>
      <c r="F10" s="71"/>
      <c r="G10" s="72">
        <f t="shared" si="0"/>
        <v>93483</v>
      </c>
      <c r="H10" s="73">
        <v>94681</v>
      </c>
      <c r="I10" s="73"/>
      <c r="J10" s="74"/>
      <c r="K10" s="72">
        <f t="shared" si="1"/>
        <v>94681</v>
      </c>
      <c r="L10" s="68">
        <f t="shared" si="2"/>
        <v>101.28151642544634</v>
      </c>
      <c r="M10" s="2"/>
    </row>
    <row r="11" spans="1:13" ht="12.75">
      <c r="A11" s="2"/>
      <c r="B11" s="69">
        <f t="shared" si="3"/>
        <v>7</v>
      </c>
      <c r="C11" s="70" t="s">
        <v>181</v>
      </c>
      <c r="D11" s="71">
        <v>3752</v>
      </c>
      <c r="E11" s="71">
        <v>12500</v>
      </c>
      <c r="F11" s="71"/>
      <c r="G11" s="72">
        <f t="shared" si="0"/>
        <v>16252</v>
      </c>
      <c r="H11" s="73">
        <v>4800</v>
      </c>
      <c r="I11" s="73"/>
      <c r="J11" s="74"/>
      <c r="K11" s="72">
        <f t="shared" si="1"/>
        <v>4800</v>
      </c>
      <c r="L11" s="68">
        <f t="shared" si="2"/>
        <v>29.53482648289441</v>
      </c>
      <c r="M11" s="2"/>
    </row>
    <row r="12" spans="1:13" ht="12.75">
      <c r="A12" s="2"/>
      <c r="B12" s="69">
        <f t="shared" si="3"/>
        <v>8</v>
      </c>
      <c r="C12" s="70" t="s">
        <v>182</v>
      </c>
      <c r="D12" s="71"/>
      <c r="E12" s="71"/>
      <c r="F12" s="71"/>
      <c r="G12" s="72">
        <f t="shared" si="0"/>
        <v>0</v>
      </c>
      <c r="H12" s="73"/>
      <c r="I12" s="73"/>
      <c r="J12" s="74"/>
      <c r="K12" s="72">
        <f t="shared" si="1"/>
        <v>0</v>
      </c>
      <c r="L12" s="68">
        <f t="shared" si="2"/>
      </c>
      <c r="M12" s="2"/>
    </row>
    <row r="13" spans="1:13" ht="12.75">
      <c r="A13" s="2"/>
      <c r="B13" s="69">
        <f t="shared" si="3"/>
        <v>9</v>
      </c>
      <c r="C13" s="70" t="s">
        <v>183</v>
      </c>
      <c r="D13" s="71">
        <v>10443</v>
      </c>
      <c r="E13" s="71">
        <v>25800</v>
      </c>
      <c r="F13" s="71"/>
      <c r="G13" s="72">
        <f t="shared" si="0"/>
        <v>36243</v>
      </c>
      <c r="H13" s="73">
        <v>12546</v>
      </c>
      <c r="I13" s="73">
        <v>17000</v>
      </c>
      <c r="J13" s="74"/>
      <c r="K13" s="72">
        <f t="shared" si="1"/>
        <v>29546</v>
      </c>
      <c r="L13" s="68">
        <f t="shared" si="2"/>
        <v>81.52194906602655</v>
      </c>
      <c r="M13" s="2"/>
    </row>
    <row r="14" spans="1:13" ht="12.75">
      <c r="A14" s="2"/>
      <c r="B14" s="69">
        <f t="shared" si="3"/>
        <v>10</v>
      </c>
      <c r="C14" s="70" t="s">
        <v>184</v>
      </c>
      <c r="D14" s="71"/>
      <c r="E14" s="71"/>
      <c r="F14" s="71"/>
      <c r="G14" s="72">
        <f t="shared" si="0"/>
        <v>0</v>
      </c>
      <c r="H14" s="73"/>
      <c r="I14" s="73"/>
      <c r="J14" s="74"/>
      <c r="K14" s="72">
        <f t="shared" si="1"/>
        <v>0</v>
      </c>
      <c r="L14" s="68">
        <f t="shared" si="2"/>
      </c>
      <c r="M14" s="2"/>
    </row>
    <row r="15" spans="1:13" ht="12.75">
      <c r="A15" s="2"/>
      <c r="B15" s="69">
        <f t="shared" si="3"/>
        <v>11</v>
      </c>
      <c r="C15" s="70" t="s">
        <v>185</v>
      </c>
      <c r="D15" s="71"/>
      <c r="E15" s="71"/>
      <c r="F15" s="71"/>
      <c r="G15" s="72">
        <f t="shared" si="0"/>
        <v>0</v>
      </c>
      <c r="H15" s="73"/>
      <c r="I15" s="73"/>
      <c r="J15" s="74"/>
      <c r="K15" s="72">
        <f t="shared" si="1"/>
        <v>0</v>
      </c>
      <c r="L15" s="68">
        <f t="shared" si="2"/>
      </c>
      <c r="M15" s="2"/>
    </row>
    <row r="16" spans="1:13" ht="12.75">
      <c r="A16" s="2"/>
      <c r="B16" s="69">
        <f t="shared" si="3"/>
        <v>12</v>
      </c>
      <c r="C16" s="70" t="s">
        <v>186</v>
      </c>
      <c r="D16" s="71">
        <v>8080</v>
      </c>
      <c r="E16" s="71">
        <v>27450</v>
      </c>
      <c r="F16" s="71"/>
      <c r="G16" s="72">
        <f t="shared" si="0"/>
        <v>35530</v>
      </c>
      <c r="H16" s="73">
        <v>5000</v>
      </c>
      <c r="I16" s="73">
        <v>35000</v>
      </c>
      <c r="J16" s="74"/>
      <c r="K16" s="72">
        <f t="shared" si="1"/>
        <v>40000</v>
      </c>
      <c r="L16" s="68">
        <f t="shared" si="2"/>
        <v>112.58091753447789</v>
      </c>
      <c r="M16" s="2"/>
    </row>
    <row r="17" spans="1:13" ht="12.75">
      <c r="A17" s="2"/>
      <c r="B17" s="69">
        <f t="shared" si="3"/>
        <v>13</v>
      </c>
      <c r="C17" s="70" t="s">
        <v>187</v>
      </c>
      <c r="D17" s="71">
        <v>36283</v>
      </c>
      <c r="E17" s="71"/>
      <c r="F17" s="71"/>
      <c r="G17" s="72">
        <f t="shared" si="0"/>
        <v>36283</v>
      </c>
      <c r="H17" s="73">
        <v>28984</v>
      </c>
      <c r="I17" s="73"/>
      <c r="J17" s="74"/>
      <c r="K17" s="72">
        <f t="shared" si="1"/>
        <v>28984</v>
      </c>
      <c r="L17" s="68">
        <f t="shared" si="2"/>
        <v>79.88314086486784</v>
      </c>
      <c r="M17" s="2"/>
    </row>
    <row r="18" spans="1:13" ht="12.75">
      <c r="A18" s="2"/>
      <c r="B18" s="69">
        <f t="shared" si="3"/>
        <v>14</v>
      </c>
      <c r="C18" s="70" t="s">
        <v>188</v>
      </c>
      <c r="D18" s="71">
        <v>7523</v>
      </c>
      <c r="E18" s="71">
        <v>41276</v>
      </c>
      <c r="F18" s="71"/>
      <c r="G18" s="72">
        <f t="shared" si="0"/>
        <v>48799</v>
      </c>
      <c r="H18" s="73">
        <v>13189</v>
      </c>
      <c r="I18" s="73">
        <v>65500</v>
      </c>
      <c r="J18" s="74"/>
      <c r="K18" s="72">
        <f t="shared" si="1"/>
        <v>78689</v>
      </c>
      <c r="L18" s="68">
        <f t="shared" si="2"/>
        <v>161.25125514867108</v>
      </c>
      <c r="M18" s="2"/>
    </row>
    <row r="19" spans="1:13" ht="12.75">
      <c r="A19" s="2"/>
      <c r="B19" s="69">
        <f t="shared" si="3"/>
        <v>15</v>
      </c>
      <c r="C19" s="70" t="s">
        <v>189</v>
      </c>
      <c r="D19" s="71">
        <v>226884</v>
      </c>
      <c r="E19" s="71"/>
      <c r="F19" s="71"/>
      <c r="G19" s="72">
        <f t="shared" si="0"/>
        <v>226884</v>
      </c>
      <c r="H19" s="73">
        <v>260438</v>
      </c>
      <c r="I19" s="73"/>
      <c r="J19" s="74"/>
      <c r="K19" s="72">
        <f t="shared" si="1"/>
        <v>260438</v>
      </c>
      <c r="L19" s="68">
        <f t="shared" si="2"/>
        <v>114.7890552000141</v>
      </c>
      <c r="M19" s="2"/>
    </row>
    <row r="20" spans="1:13" ht="12.75">
      <c r="A20" s="2"/>
      <c r="B20" s="69">
        <f t="shared" si="3"/>
        <v>16</v>
      </c>
      <c r="C20" s="70" t="s">
        <v>190</v>
      </c>
      <c r="D20" s="71">
        <v>22620</v>
      </c>
      <c r="E20" s="71"/>
      <c r="F20" s="71"/>
      <c r="G20" s="72">
        <f t="shared" si="0"/>
        <v>22620</v>
      </c>
      <c r="H20" s="73">
        <v>11877</v>
      </c>
      <c r="I20" s="73"/>
      <c r="J20" s="74"/>
      <c r="K20" s="72">
        <f t="shared" si="1"/>
        <v>11877</v>
      </c>
      <c r="L20" s="68">
        <f t="shared" si="2"/>
        <v>52.50663129973475</v>
      </c>
      <c r="M20" s="2"/>
    </row>
    <row r="21" spans="1:13" ht="12.75">
      <c r="A21" s="2"/>
      <c r="B21" s="69">
        <f t="shared" si="3"/>
        <v>17</v>
      </c>
      <c r="C21" s="70" t="s">
        <v>191</v>
      </c>
      <c r="D21" s="71"/>
      <c r="E21" s="71"/>
      <c r="F21" s="71">
        <v>121888</v>
      </c>
      <c r="G21" s="72">
        <f t="shared" si="0"/>
        <v>121888</v>
      </c>
      <c r="H21" s="73"/>
      <c r="I21" s="73"/>
      <c r="J21" s="74">
        <v>121888</v>
      </c>
      <c r="K21" s="72">
        <f t="shared" si="1"/>
        <v>121888</v>
      </c>
      <c r="L21" s="68">
        <f t="shared" si="2"/>
        <v>100</v>
      </c>
      <c r="M21" s="2"/>
    </row>
    <row r="22" spans="1:13" ht="12.75">
      <c r="A22" s="2"/>
      <c r="B22" s="75">
        <f t="shared" si="3"/>
        <v>18</v>
      </c>
      <c r="C22" s="76" t="s">
        <v>192</v>
      </c>
      <c r="D22" s="77">
        <f aca="true" t="shared" si="4" ref="D22:K22">D5-D6</f>
        <v>96612</v>
      </c>
      <c r="E22" s="78">
        <f t="shared" si="4"/>
        <v>-72725</v>
      </c>
      <c r="F22" s="78">
        <f t="shared" si="4"/>
        <v>-23887</v>
      </c>
      <c r="G22" s="78">
        <f t="shared" si="4"/>
        <v>0</v>
      </c>
      <c r="H22" s="78">
        <f t="shared" si="4"/>
        <v>9479</v>
      </c>
      <c r="I22" s="78">
        <f t="shared" si="4"/>
        <v>-117500</v>
      </c>
      <c r="J22" s="78">
        <f t="shared" si="4"/>
        <v>108021</v>
      </c>
      <c r="K22" s="78">
        <f t="shared" si="4"/>
        <v>0</v>
      </c>
      <c r="L22" s="79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CBA9" sheet="1" objects="1" scenarios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</v>
      </c>
      <c r="D7" s="127" t="s">
        <v>196</v>
      </c>
      <c r="E7" s="127"/>
      <c r="F7" s="128"/>
      <c r="G7" s="87">
        <v>536581</v>
      </c>
      <c r="H7" s="88"/>
      <c r="I7" s="87">
        <v>538133</v>
      </c>
      <c r="J7" s="88"/>
      <c r="K7" s="87">
        <v>529573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26</v>
      </c>
      <c r="E8" s="129"/>
      <c r="F8" s="130"/>
      <c r="G8" s="91">
        <v>473386</v>
      </c>
      <c r="H8" s="65"/>
      <c r="I8" s="91">
        <v>474500</v>
      </c>
      <c r="J8" s="65"/>
      <c r="K8" s="91">
        <v>466190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27</v>
      </c>
      <c r="E9" s="131"/>
      <c r="F9" s="132"/>
      <c r="G9" s="93">
        <v>51006</v>
      </c>
      <c r="H9" s="94"/>
      <c r="I9" s="93">
        <v>58677</v>
      </c>
      <c r="J9" s="94"/>
      <c r="K9" s="93">
        <v>50367</v>
      </c>
      <c r="L9" s="95"/>
      <c r="M9" s="2"/>
    </row>
    <row r="10" spans="1:13" ht="12.75">
      <c r="A10" s="2"/>
      <c r="B10" s="85">
        <v>4</v>
      </c>
      <c r="C10" s="90">
        <v>2</v>
      </c>
      <c r="D10" s="131" t="s">
        <v>30</v>
      </c>
      <c r="E10" s="131"/>
      <c r="F10" s="132"/>
      <c r="G10" s="93"/>
      <c r="H10" s="94"/>
      <c r="I10" s="93"/>
      <c r="J10" s="94"/>
      <c r="K10" s="93"/>
      <c r="L10" s="95"/>
      <c r="M10" s="2"/>
    </row>
    <row r="11" spans="1:13" ht="12.75">
      <c r="A11" s="2"/>
      <c r="B11" s="85">
        <v>5</v>
      </c>
      <c r="C11" s="90">
        <v>3</v>
      </c>
      <c r="D11" s="131" t="s">
        <v>31</v>
      </c>
      <c r="E11" s="131"/>
      <c r="F11" s="132"/>
      <c r="G11" s="93">
        <v>422380</v>
      </c>
      <c r="H11" s="94"/>
      <c r="I11" s="93">
        <v>415823</v>
      </c>
      <c r="J11" s="94"/>
      <c r="K11" s="93">
        <v>415823</v>
      </c>
      <c r="L11" s="95"/>
      <c r="M11" s="2"/>
    </row>
    <row r="12" spans="1:13" ht="12.75">
      <c r="A12" s="2"/>
      <c r="B12" s="85">
        <v>6</v>
      </c>
      <c r="C12" s="84">
        <v>2</v>
      </c>
      <c r="D12" s="129" t="s">
        <v>34</v>
      </c>
      <c r="E12" s="129"/>
      <c r="F12" s="130"/>
      <c r="G12" s="91">
        <v>790</v>
      </c>
      <c r="H12" s="65"/>
      <c r="I12" s="91">
        <v>790</v>
      </c>
      <c r="J12" s="65"/>
      <c r="K12" s="91">
        <v>790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35</v>
      </c>
      <c r="E13" s="131"/>
      <c r="F13" s="132"/>
      <c r="G13" s="93">
        <v>790</v>
      </c>
      <c r="H13" s="94"/>
      <c r="I13" s="93">
        <v>790</v>
      </c>
      <c r="J13" s="94"/>
      <c r="K13" s="93">
        <v>790</v>
      </c>
      <c r="L13" s="95"/>
      <c r="M13" s="2"/>
    </row>
    <row r="14" spans="1:13" ht="12.75">
      <c r="A14" s="2"/>
      <c r="B14" s="85">
        <v>8</v>
      </c>
      <c r="C14" s="84">
        <v>3</v>
      </c>
      <c r="D14" s="129" t="s">
        <v>36</v>
      </c>
      <c r="E14" s="129"/>
      <c r="F14" s="130"/>
      <c r="G14" s="91">
        <v>26173</v>
      </c>
      <c r="H14" s="65"/>
      <c r="I14" s="91">
        <v>27402</v>
      </c>
      <c r="J14" s="65"/>
      <c r="K14" s="91">
        <v>27402</v>
      </c>
      <c r="L14" s="92"/>
      <c r="M14" s="2"/>
    </row>
    <row r="15" spans="1:13" ht="12.75">
      <c r="A15" s="2"/>
      <c r="B15" s="85">
        <v>9</v>
      </c>
      <c r="C15" s="84">
        <v>4</v>
      </c>
      <c r="D15" s="129" t="s">
        <v>37</v>
      </c>
      <c r="E15" s="129"/>
      <c r="F15" s="130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5</v>
      </c>
      <c r="D16" s="129" t="s">
        <v>38</v>
      </c>
      <c r="E16" s="129"/>
      <c r="F16" s="130"/>
      <c r="G16" s="91">
        <v>170</v>
      </c>
      <c r="H16" s="65"/>
      <c r="I16" s="91">
        <v>170</v>
      </c>
      <c r="J16" s="65"/>
      <c r="K16" s="91">
        <v>170</v>
      </c>
      <c r="L16" s="92"/>
      <c r="M16" s="2"/>
    </row>
    <row r="17" spans="1:13" ht="12.75">
      <c r="A17" s="2"/>
      <c r="B17" s="85">
        <v>11</v>
      </c>
      <c r="C17" s="84">
        <v>6</v>
      </c>
      <c r="D17" s="129" t="s">
        <v>39</v>
      </c>
      <c r="E17" s="129"/>
      <c r="F17" s="130"/>
      <c r="G17" s="91">
        <v>2000</v>
      </c>
      <c r="H17" s="65"/>
      <c r="I17" s="91">
        <v>2000</v>
      </c>
      <c r="J17" s="65"/>
      <c r="K17" s="91">
        <v>2000</v>
      </c>
      <c r="L17" s="92"/>
      <c r="M17" s="2"/>
    </row>
    <row r="18" spans="1:13" ht="12.75">
      <c r="A18" s="2"/>
      <c r="B18" s="85">
        <v>12</v>
      </c>
      <c r="C18" s="84">
        <v>7</v>
      </c>
      <c r="D18" s="129" t="s">
        <v>42</v>
      </c>
      <c r="E18" s="129"/>
      <c r="F18" s="130"/>
      <c r="G18" s="91">
        <v>34062</v>
      </c>
      <c r="H18" s="65"/>
      <c r="I18" s="91">
        <v>33271</v>
      </c>
      <c r="J18" s="65"/>
      <c r="K18" s="91">
        <v>33021</v>
      </c>
      <c r="L18" s="92"/>
      <c r="M18" s="2"/>
    </row>
    <row r="19" spans="2:12" ht="12.7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 password="CBA9" sheet="1" objects="1" scenarios="1"/>
  <mergeCells count="21"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43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2</v>
      </c>
      <c r="D7" s="127" t="s">
        <v>197</v>
      </c>
      <c r="E7" s="127"/>
      <c r="F7" s="128"/>
      <c r="G7" s="87">
        <v>100</v>
      </c>
      <c r="H7" s="88"/>
      <c r="I7" s="87">
        <v>100</v>
      </c>
      <c r="J7" s="88"/>
      <c r="K7" s="87">
        <v>100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45</v>
      </c>
      <c r="E8" s="129"/>
      <c r="F8" s="130"/>
      <c r="G8" s="91">
        <v>100</v>
      </c>
      <c r="H8" s="65"/>
      <c r="I8" s="91">
        <v>100</v>
      </c>
      <c r="J8" s="65"/>
      <c r="K8" s="91">
        <v>100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48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90">
        <v>1</v>
      </c>
      <c r="D10" s="131" t="s">
        <v>49</v>
      </c>
      <c r="E10" s="131"/>
      <c r="F10" s="132"/>
      <c r="G10" s="93"/>
      <c r="H10" s="94"/>
      <c r="I10" s="93"/>
      <c r="J10" s="94"/>
      <c r="K10" s="93"/>
      <c r="L10" s="95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 password="CBA9" sheet="1" objects="1" scenarios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50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3</v>
      </c>
      <c r="D7" s="127" t="s">
        <v>198</v>
      </c>
      <c r="E7" s="127"/>
      <c r="F7" s="128"/>
      <c r="G7" s="87">
        <v>30959</v>
      </c>
      <c r="H7" s="88"/>
      <c r="I7" s="87">
        <v>27509</v>
      </c>
      <c r="J7" s="88"/>
      <c r="K7" s="87">
        <v>28259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52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53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56</v>
      </c>
      <c r="E10" s="129"/>
      <c r="F10" s="130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9" t="s">
        <v>57</v>
      </c>
      <c r="E11" s="129"/>
      <c r="F11" s="130"/>
      <c r="G11" s="91">
        <v>1560</v>
      </c>
      <c r="H11" s="65"/>
      <c r="I11" s="91">
        <v>360</v>
      </c>
      <c r="J11" s="65"/>
      <c r="K11" s="91">
        <v>1860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58</v>
      </c>
      <c r="E12" s="129"/>
      <c r="F12" s="130"/>
      <c r="G12" s="91">
        <v>18079</v>
      </c>
      <c r="H12" s="65"/>
      <c r="I12" s="91">
        <v>18079</v>
      </c>
      <c r="J12" s="65"/>
      <c r="K12" s="91">
        <v>18079</v>
      </c>
      <c r="L12" s="92"/>
      <c r="M12" s="2"/>
    </row>
    <row r="13" spans="1:13" ht="12.75">
      <c r="A13" s="2"/>
      <c r="B13" s="85">
        <v>7</v>
      </c>
      <c r="C13" s="90">
        <v>1</v>
      </c>
      <c r="D13" s="131" t="s">
        <v>59</v>
      </c>
      <c r="E13" s="131"/>
      <c r="F13" s="132"/>
      <c r="G13" s="93">
        <v>18079</v>
      </c>
      <c r="H13" s="94"/>
      <c r="I13" s="93">
        <v>18079</v>
      </c>
      <c r="J13" s="94"/>
      <c r="K13" s="93">
        <v>18079</v>
      </c>
      <c r="L13" s="95"/>
      <c r="M13" s="2"/>
    </row>
    <row r="14" spans="1:13" ht="12.75">
      <c r="A14" s="2"/>
      <c r="B14" s="85">
        <v>8</v>
      </c>
      <c r="C14" s="84">
        <v>6</v>
      </c>
      <c r="D14" s="129" t="s">
        <v>62</v>
      </c>
      <c r="E14" s="129"/>
      <c r="F14" s="130"/>
      <c r="G14" s="91">
        <v>8815</v>
      </c>
      <c r="H14" s="65"/>
      <c r="I14" s="91">
        <v>6615</v>
      </c>
      <c r="J14" s="65"/>
      <c r="K14" s="91">
        <v>5815</v>
      </c>
      <c r="L14" s="92"/>
      <c r="M14" s="2"/>
    </row>
    <row r="15" spans="1:13" ht="12.75">
      <c r="A15" s="2"/>
      <c r="B15" s="85">
        <v>9</v>
      </c>
      <c r="C15" s="84">
        <v>7</v>
      </c>
      <c r="D15" s="129" t="s">
        <v>63</v>
      </c>
      <c r="E15" s="129"/>
      <c r="F15" s="130"/>
      <c r="G15" s="91">
        <v>2505</v>
      </c>
      <c r="H15" s="65"/>
      <c r="I15" s="91">
        <v>2455</v>
      </c>
      <c r="J15" s="65"/>
      <c r="K15" s="91">
        <v>2505</v>
      </c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CBA9" sheet="1" objects="1" scenarios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57421875" style="0" customWidth="1"/>
    <col min="9" max="9" width="8.7109375" style="0" customWidth="1"/>
    <col min="10" max="10" width="10.1406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4.0039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43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2</v>
      </c>
      <c r="D9" s="111" t="s">
        <v>44</v>
      </c>
      <c r="E9" s="111"/>
      <c r="F9" s="111"/>
      <c r="G9" s="25">
        <v>12</v>
      </c>
      <c r="H9" s="25">
        <v>4013</v>
      </c>
      <c r="I9" s="25">
        <v>100</v>
      </c>
      <c r="J9" s="26">
        <v>100</v>
      </c>
      <c r="K9" s="27"/>
      <c r="L9" s="28"/>
      <c r="M9" s="28"/>
      <c r="N9" s="28">
        <v>100</v>
      </c>
      <c r="O9" s="28"/>
      <c r="P9" s="28"/>
      <c r="Q9" s="28">
        <f>SUM(L9:P9)</f>
        <v>100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100</v>
      </c>
      <c r="AE9" s="31">
        <v>100</v>
      </c>
      <c r="AF9" s="32">
        <v>100</v>
      </c>
    </row>
    <row r="10" spans="2:32" ht="12.75">
      <c r="B10" s="23">
        <v>2</v>
      </c>
      <c r="C10" s="33">
        <v>1</v>
      </c>
      <c r="D10" s="112" t="s">
        <v>45</v>
      </c>
      <c r="E10" s="112"/>
      <c r="F10" s="112"/>
      <c r="G10" s="34">
        <v>12</v>
      </c>
      <c r="H10" s="34"/>
      <c r="I10" s="34">
        <v>100</v>
      </c>
      <c r="J10" s="35">
        <v>100</v>
      </c>
      <c r="K10" s="27"/>
      <c r="L10" s="36"/>
      <c r="M10" s="36"/>
      <c r="N10" s="36">
        <v>100</v>
      </c>
      <c r="O10" s="36"/>
      <c r="P10" s="36"/>
      <c r="Q10" s="36">
        <f>SUM(L10:P10)</f>
        <v>100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100</v>
      </c>
      <c r="AE10" s="38">
        <v>100</v>
      </c>
      <c r="AF10" s="39">
        <v>100</v>
      </c>
    </row>
    <row r="11" spans="2:32" ht="12.75">
      <c r="B11" s="23">
        <v>3</v>
      </c>
      <c r="C11" s="47"/>
      <c r="D11" s="48" t="s">
        <v>46</v>
      </c>
      <c r="E11" s="114" t="s">
        <v>47</v>
      </c>
      <c r="F11" s="114"/>
      <c r="G11" s="49"/>
      <c r="H11" s="49"/>
      <c r="I11" s="49">
        <v>100</v>
      </c>
      <c r="J11" s="50">
        <v>100</v>
      </c>
      <c r="K11" s="27"/>
      <c r="L11" s="51"/>
      <c r="M11" s="51"/>
      <c r="N11" s="51">
        <v>100</v>
      </c>
      <c r="O11" s="51"/>
      <c r="P11" s="51"/>
      <c r="Q11" s="51">
        <f>SUM(L11:P11)</f>
        <v>100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100</v>
      </c>
      <c r="AE11" s="53"/>
      <c r="AF11" s="54"/>
    </row>
    <row r="12" spans="2:32" ht="12.75">
      <c r="B12" s="23">
        <v>4</v>
      </c>
      <c r="C12" s="33">
        <v>2</v>
      </c>
      <c r="D12" s="112" t="s">
        <v>48</v>
      </c>
      <c r="E12" s="112"/>
      <c r="F12" s="112"/>
      <c r="G12" s="34"/>
      <c r="H12" s="34">
        <v>4013</v>
      </c>
      <c r="I12" s="34"/>
      <c r="J12" s="35"/>
      <c r="K12" s="27"/>
      <c r="L12" s="36"/>
      <c r="M12" s="36"/>
      <c r="N12" s="36"/>
      <c r="O12" s="36"/>
      <c r="P12" s="36"/>
      <c r="Q12" s="36">
        <f>SUM(L12:P12)</f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>SUM(S12:AA12)</f>
        <v>0</v>
      </c>
      <c r="AC12" s="29"/>
      <c r="AD12" s="37">
        <f>Q12+AB12</f>
        <v>0</v>
      </c>
      <c r="AE12" s="38"/>
      <c r="AF12" s="39"/>
    </row>
    <row r="13" spans="2:32" ht="12.75">
      <c r="B13" s="23">
        <v>5</v>
      </c>
      <c r="C13" s="40">
        <v>1</v>
      </c>
      <c r="D13" s="113" t="s">
        <v>49</v>
      </c>
      <c r="E13" s="113"/>
      <c r="F13" s="113"/>
      <c r="G13" s="41"/>
      <c r="H13" s="41">
        <v>4013</v>
      </c>
      <c r="I13" s="41"/>
      <c r="J13" s="42"/>
      <c r="K13" s="27"/>
      <c r="L13" s="43"/>
      <c r="M13" s="43"/>
      <c r="N13" s="43"/>
      <c r="O13" s="43"/>
      <c r="P13" s="43"/>
      <c r="Q13" s="43">
        <f>SUM(L13:P13)</f>
        <v>0</v>
      </c>
      <c r="R13" s="27"/>
      <c r="S13" s="43"/>
      <c r="T13" s="43"/>
      <c r="U13" s="43"/>
      <c r="V13" s="43"/>
      <c r="W13" s="43"/>
      <c r="X13" s="43"/>
      <c r="Y13" s="43"/>
      <c r="Z13" s="43"/>
      <c r="AA13" s="43"/>
      <c r="AB13" s="43">
        <f>SUM(S13:AA13)</f>
        <v>0</v>
      </c>
      <c r="AC13" s="27"/>
      <c r="AD13" s="44">
        <f>Q13+AB13</f>
        <v>0</v>
      </c>
      <c r="AE13" s="45"/>
      <c r="AF13" s="46"/>
    </row>
    <row r="14" spans="2:32" ht="12.75">
      <c r="B14" s="55"/>
      <c r="C14" s="55"/>
      <c r="D14" s="55"/>
      <c r="E14" s="55"/>
      <c r="F14" s="55"/>
      <c r="G14" s="55"/>
      <c r="H14" s="55"/>
      <c r="I14" s="55"/>
      <c r="J14" s="55"/>
      <c r="K14" s="3"/>
      <c r="L14" s="55"/>
      <c r="M14" s="55"/>
      <c r="N14" s="55"/>
      <c r="O14" s="55"/>
      <c r="P14" s="55"/>
      <c r="Q14" s="55"/>
      <c r="R14" s="3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2"/>
      <c r="AD14" s="55"/>
      <c r="AE14" s="55"/>
      <c r="AF14" s="55"/>
    </row>
  </sheetData>
  <sheetProtection password="CBA9" sheet="1" objects="1" scenarios="1"/>
  <mergeCells count="29">
    <mergeCell ref="D13:F13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4</v>
      </c>
      <c r="D7" s="127" t="s">
        <v>199</v>
      </c>
      <c r="E7" s="127"/>
      <c r="F7" s="128"/>
      <c r="G7" s="87">
        <v>94681</v>
      </c>
      <c r="H7" s="88"/>
      <c r="I7" s="87">
        <v>96900</v>
      </c>
      <c r="J7" s="88"/>
      <c r="K7" s="87">
        <v>96300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66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67</v>
      </c>
      <c r="E9" s="129"/>
      <c r="F9" s="130"/>
      <c r="G9" s="91">
        <v>28507</v>
      </c>
      <c r="H9" s="65"/>
      <c r="I9" s="91">
        <v>29397</v>
      </c>
      <c r="J9" s="65"/>
      <c r="K9" s="91">
        <v>29397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68</v>
      </c>
      <c r="E10" s="129"/>
      <c r="F10" s="130"/>
      <c r="G10" s="91">
        <v>4841</v>
      </c>
      <c r="H10" s="65"/>
      <c r="I10" s="91">
        <v>4841</v>
      </c>
      <c r="J10" s="65"/>
      <c r="K10" s="91">
        <v>4841</v>
      </c>
      <c r="L10" s="92"/>
      <c r="M10" s="2"/>
    </row>
    <row r="11" spans="1:13" ht="12.75">
      <c r="A11" s="2"/>
      <c r="B11" s="85">
        <v>5</v>
      </c>
      <c r="C11" s="84">
        <v>4</v>
      </c>
      <c r="D11" s="129" t="s">
        <v>71</v>
      </c>
      <c r="E11" s="129"/>
      <c r="F11" s="130"/>
      <c r="G11" s="91">
        <v>11815</v>
      </c>
      <c r="H11" s="65"/>
      <c r="I11" s="91">
        <v>11393</v>
      </c>
      <c r="J11" s="65"/>
      <c r="K11" s="91">
        <v>11393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72</v>
      </c>
      <c r="E12" s="129"/>
      <c r="F12" s="130"/>
      <c r="G12" s="91">
        <v>20615</v>
      </c>
      <c r="H12" s="65"/>
      <c r="I12" s="91">
        <v>21191</v>
      </c>
      <c r="J12" s="65"/>
      <c r="K12" s="91">
        <v>21191</v>
      </c>
      <c r="L12" s="92"/>
      <c r="M12" s="2"/>
    </row>
    <row r="13" spans="1:13" ht="12.75">
      <c r="A13" s="2"/>
      <c r="B13" s="85">
        <v>7</v>
      </c>
      <c r="C13" s="84">
        <v>6</v>
      </c>
      <c r="D13" s="129" t="s">
        <v>73</v>
      </c>
      <c r="E13" s="129"/>
      <c r="F13" s="130"/>
      <c r="G13" s="91">
        <v>300</v>
      </c>
      <c r="H13" s="65"/>
      <c r="I13" s="91">
        <v>300</v>
      </c>
      <c r="J13" s="65"/>
      <c r="K13" s="91">
        <v>300</v>
      </c>
      <c r="L13" s="92"/>
      <c r="M13" s="2"/>
    </row>
    <row r="14" spans="1:13" ht="12.75">
      <c r="A14" s="2"/>
      <c r="B14" s="85">
        <v>8</v>
      </c>
      <c r="C14" s="84">
        <v>7</v>
      </c>
      <c r="D14" s="129" t="s">
        <v>74</v>
      </c>
      <c r="E14" s="129"/>
      <c r="F14" s="130"/>
      <c r="G14" s="91">
        <v>23370</v>
      </c>
      <c r="H14" s="65"/>
      <c r="I14" s="91">
        <v>24545</v>
      </c>
      <c r="J14" s="65"/>
      <c r="K14" s="91">
        <v>23945</v>
      </c>
      <c r="L14" s="92"/>
      <c r="M14" s="2"/>
    </row>
    <row r="15" spans="1:13" ht="12.75">
      <c r="A15" s="2"/>
      <c r="B15" s="85">
        <v>9</v>
      </c>
      <c r="C15" s="84">
        <v>8</v>
      </c>
      <c r="D15" s="129" t="s">
        <v>75</v>
      </c>
      <c r="E15" s="129"/>
      <c r="F15" s="130"/>
      <c r="G15" s="91"/>
      <c r="H15" s="65"/>
      <c r="I15" s="91"/>
      <c r="J15" s="65"/>
      <c r="K15" s="91"/>
      <c r="L15" s="92"/>
      <c r="M15" s="2"/>
    </row>
    <row r="16" spans="1:13" ht="12.75">
      <c r="A16" s="2"/>
      <c r="B16" s="85">
        <v>10</v>
      </c>
      <c r="C16" s="84">
        <v>9</v>
      </c>
      <c r="D16" s="129" t="s">
        <v>76</v>
      </c>
      <c r="E16" s="129"/>
      <c r="F16" s="130"/>
      <c r="G16" s="91">
        <v>733</v>
      </c>
      <c r="H16" s="65"/>
      <c r="I16" s="91">
        <v>733</v>
      </c>
      <c r="J16" s="65"/>
      <c r="K16" s="91">
        <v>733</v>
      </c>
      <c r="L16" s="92"/>
      <c r="M16" s="2"/>
    </row>
    <row r="17" spans="1:13" ht="12.75">
      <c r="A17" s="2"/>
      <c r="B17" s="85">
        <v>11</v>
      </c>
      <c r="C17" s="84">
        <v>10</v>
      </c>
      <c r="D17" s="129" t="s">
        <v>77</v>
      </c>
      <c r="E17" s="129"/>
      <c r="F17" s="130"/>
      <c r="G17" s="91">
        <v>4500</v>
      </c>
      <c r="H17" s="65"/>
      <c r="I17" s="91">
        <v>4500</v>
      </c>
      <c r="J17" s="65"/>
      <c r="K17" s="91">
        <v>4500</v>
      </c>
      <c r="L17" s="92"/>
      <c r="M17" s="2"/>
    </row>
    <row r="18" spans="2:12" ht="12.7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</sheetData>
  <sheetProtection password="CBA9" sheet="1" objects="1" scenarios="1"/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80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5</v>
      </c>
      <c r="D7" s="127" t="s">
        <v>200</v>
      </c>
      <c r="E7" s="127"/>
      <c r="F7" s="128"/>
      <c r="G7" s="87">
        <v>4800</v>
      </c>
      <c r="H7" s="88"/>
      <c r="I7" s="87">
        <v>4800</v>
      </c>
      <c r="J7" s="88"/>
      <c r="K7" s="87">
        <v>4800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82</v>
      </c>
      <c r="E8" s="129"/>
      <c r="F8" s="130"/>
      <c r="G8" s="91">
        <v>4300</v>
      </c>
      <c r="H8" s="65"/>
      <c r="I8" s="91">
        <v>4300</v>
      </c>
      <c r="J8" s="65"/>
      <c r="K8" s="91">
        <v>4300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85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87</v>
      </c>
      <c r="E10" s="129"/>
      <c r="F10" s="130"/>
      <c r="G10" s="91"/>
      <c r="H10" s="65"/>
      <c r="I10" s="91"/>
      <c r="J10" s="65"/>
      <c r="K10" s="91"/>
      <c r="L10" s="92"/>
      <c r="M10" s="2"/>
    </row>
    <row r="11" spans="1:13" ht="12.75">
      <c r="A11" s="2"/>
      <c r="B11" s="85">
        <v>5</v>
      </c>
      <c r="C11" s="84">
        <v>4</v>
      </c>
      <c r="D11" s="129" t="s">
        <v>90</v>
      </c>
      <c r="E11" s="129"/>
      <c r="F11" s="130"/>
      <c r="G11" s="91">
        <v>500</v>
      </c>
      <c r="H11" s="65"/>
      <c r="I11" s="91">
        <v>500</v>
      </c>
      <c r="J11" s="65"/>
      <c r="K11" s="91">
        <v>500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93</v>
      </c>
      <c r="E12" s="129"/>
      <c r="F12" s="130"/>
      <c r="G12" s="91"/>
      <c r="H12" s="65"/>
      <c r="I12" s="91"/>
      <c r="J12" s="65"/>
      <c r="K12" s="91"/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CBA9" sheet="1" objects="1" scenarios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94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6</v>
      </c>
      <c r="D7" s="127" t="s">
        <v>201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96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 objects="1" scenarios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99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7</v>
      </c>
      <c r="D7" s="127" t="s">
        <v>202</v>
      </c>
      <c r="E7" s="127"/>
      <c r="F7" s="128"/>
      <c r="G7" s="87">
        <v>12546</v>
      </c>
      <c r="H7" s="88">
        <v>17000</v>
      </c>
      <c r="I7" s="87">
        <v>9046</v>
      </c>
      <c r="J7" s="88">
        <v>11000</v>
      </c>
      <c r="K7" s="87">
        <v>9046</v>
      </c>
      <c r="L7" s="89">
        <v>11000</v>
      </c>
      <c r="M7" s="2"/>
    </row>
    <row r="8" spans="1:13" ht="12.75">
      <c r="A8" s="2"/>
      <c r="B8" s="85">
        <v>2</v>
      </c>
      <c r="C8" s="84">
        <v>1</v>
      </c>
      <c r="D8" s="129" t="s">
        <v>101</v>
      </c>
      <c r="E8" s="129"/>
      <c r="F8" s="130"/>
      <c r="G8" s="91">
        <v>20</v>
      </c>
      <c r="H8" s="65"/>
      <c r="I8" s="91">
        <v>20</v>
      </c>
      <c r="J8" s="65"/>
      <c r="K8" s="91">
        <v>20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102</v>
      </c>
      <c r="E9" s="131"/>
      <c r="F9" s="132"/>
      <c r="G9" s="93"/>
      <c r="H9" s="94"/>
      <c r="I9" s="93"/>
      <c r="J9" s="94"/>
      <c r="K9" s="93"/>
      <c r="L9" s="95"/>
      <c r="M9" s="2"/>
    </row>
    <row r="10" spans="1:13" ht="12.75">
      <c r="A10" s="2"/>
      <c r="B10" s="85">
        <v>4</v>
      </c>
      <c r="C10" s="90">
        <v>2</v>
      </c>
      <c r="D10" s="131" t="s">
        <v>103</v>
      </c>
      <c r="E10" s="131"/>
      <c r="F10" s="132"/>
      <c r="G10" s="93">
        <v>20</v>
      </c>
      <c r="H10" s="94"/>
      <c r="I10" s="93">
        <v>20</v>
      </c>
      <c r="J10" s="94"/>
      <c r="K10" s="93">
        <v>20</v>
      </c>
      <c r="L10" s="95"/>
      <c r="M10" s="2"/>
    </row>
    <row r="11" spans="1:13" ht="12.75">
      <c r="A11" s="2"/>
      <c r="B11" s="85">
        <v>5</v>
      </c>
      <c r="C11" s="84">
        <v>2</v>
      </c>
      <c r="D11" s="129" t="s">
        <v>106</v>
      </c>
      <c r="E11" s="129"/>
      <c r="F11" s="130"/>
      <c r="G11" s="91">
        <v>80</v>
      </c>
      <c r="H11" s="65">
        <v>17000</v>
      </c>
      <c r="I11" s="91">
        <v>80</v>
      </c>
      <c r="J11" s="65">
        <v>10000</v>
      </c>
      <c r="K11" s="91">
        <v>80</v>
      </c>
      <c r="L11" s="92">
        <v>10000</v>
      </c>
      <c r="M11" s="2"/>
    </row>
    <row r="12" spans="1:13" ht="12.75">
      <c r="A12" s="2"/>
      <c r="B12" s="85">
        <v>6</v>
      </c>
      <c r="C12" s="84">
        <v>3</v>
      </c>
      <c r="D12" s="129" t="s">
        <v>107</v>
      </c>
      <c r="E12" s="129"/>
      <c r="F12" s="130"/>
      <c r="G12" s="91">
        <v>10000</v>
      </c>
      <c r="H12" s="65"/>
      <c r="I12" s="91">
        <v>5000</v>
      </c>
      <c r="J12" s="65">
        <v>1000</v>
      </c>
      <c r="K12" s="91">
        <v>5000</v>
      </c>
      <c r="L12" s="92">
        <v>1000</v>
      </c>
      <c r="M12" s="2"/>
    </row>
    <row r="13" spans="1:13" ht="12.75">
      <c r="A13" s="2"/>
      <c r="B13" s="85">
        <v>7</v>
      </c>
      <c r="C13" s="90">
        <v>1</v>
      </c>
      <c r="D13" s="131" t="s">
        <v>108</v>
      </c>
      <c r="E13" s="131"/>
      <c r="F13" s="132"/>
      <c r="G13" s="93">
        <v>10000</v>
      </c>
      <c r="H13" s="94"/>
      <c r="I13" s="93">
        <v>5000</v>
      </c>
      <c r="J13" s="94">
        <v>1000</v>
      </c>
      <c r="K13" s="93">
        <v>5000</v>
      </c>
      <c r="L13" s="95">
        <v>1000</v>
      </c>
      <c r="M13" s="2"/>
    </row>
    <row r="14" spans="1:13" ht="12.75">
      <c r="A14" s="2"/>
      <c r="B14" s="85">
        <v>8</v>
      </c>
      <c r="C14" s="84">
        <v>4</v>
      </c>
      <c r="D14" s="129" t="s">
        <v>109</v>
      </c>
      <c r="E14" s="129"/>
      <c r="F14" s="130"/>
      <c r="G14" s="91">
        <v>1446</v>
      </c>
      <c r="H14" s="65"/>
      <c r="I14" s="91">
        <v>1446</v>
      </c>
      <c r="J14" s="65"/>
      <c r="K14" s="91">
        <v>1446</v>
      </c>
      <c r="L14" s="92"/>
      <c r="M14" s="2"/>
    </row>
    <row r="15" spans="1:13" ht="12.75">
      <c r="A15" s="2"/>
      <c r="B15" s="85">
        <v>9</v>
      </c>
      <c r="C15" s="84">
        <v>5</v>
      </c>
      <c r="D15" s="129" t="s">
        <v>110</v>
      </c>
      <c r="E15" s="129"/>
      <c r="F15" s="130"/>
      <c r="G15" s="91">
        <v>1000</v>
      </c>
      <c r="H15" s="65"/>
      <c r="I15" s="91">
        <v>2500</v>
      </c>
      <c r="J15" s="65"/>
      <c r="K15" s="91">
        <v>2500</v>
      </c>
      <c r="L15" s="92"/>
      <c r="M15" s="2"/>
    </row>
    <row r="16" spans="2:12" ht="12.7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sheetProtection password="CBA9" sheet="1" objects="1" scenarios="1"/>
  <mergeCells count="18">
    <mergeCell ref="D13:F13"/>
    <mergeCell ref="D14:F14"/>
    <mergeCell ref="D15:F15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111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8</v>
      </c>
      <c r="D7" s="127" t="s">
        <v>203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113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 objects="1" scenarios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9</v>
      </c>
      <c r="D7" s="127" t="s">
        <v>204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116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 objects="1" scenarios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117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10</v>
      </c>
      <c r="D7" s="127" t="s">
        <v>205</v>
      </c>
      <c r="E7" s="127"/>
      <c r="F7" s="128"/>
      <c r="G7" s="87">
        <v>5000</v>
      </c>
      <c r="H7" s="88">
        <v>35000</v>
      </c>
      <c r="I7" s="87">
        <v>5000</v>
      </c>
      <c r="J7" s="88"/>
      <c r="K7" s="87">
        <v>5000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119</v>
      </c>
      <c r="E8" s="129"/>
      <c r="F8" s="130"/>
      <c r="G8" s="91">
        <v>5000</v>
      </c>
      <c r="H8" s="65"/>
      <c r="I8" s="91">
        <v>5000</v>
      </c>
      <c r="J8" s="65"/>
      <c r="K8" s="91">
        <v>5000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122</v>
      </c>
      <c r="E9" s="129"/>
      <c r="F9" s="130"/>
      <c r="G9" s="91"/>
      <c r="H9" s="65"/>
      <c r="I9" s="91"/>
      <c r="J9" s="65"/>
      <c r="K9" s="91"/>
      <c r="L9" s="92"/>
      <c r="M9" s="2"/>
    </row>
    <row r="10" spans="1:13" ht="12.75">
      <c r="A10" s="2"/>
      <c r="B10" s="85">
        <v>4</v>
      </c>
      <c r="C10" s="84">
        <v>3</v>
      </c>
      <c r="D10" s="129" t="s">
        <v>123</v>
      </c>
      <c r="E10" s="129"/>
      <c r="F10" s="130"/>
      <c r="G10" s="91"/>
      <c r="H10" s="65">
        <v>35000</v>
      </c>
      <c r="I10" s="91"/>
      <c r="J10" s="65"/>
      <c r="K10" s="91"/>
      <c r="L10" s="92"/>
      <c r="M10" s="2"/>
    </row>
    <row r="11" spans="2:12" ht="12.7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 password="CBA9" sheet="1" objects="1" scenarios="1"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124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11</v>
      </c>
      <c r="D7" s="127" t="s">
        <v>206</v>
      </c>
      <c r="E7" s="127"/>
      <c r="F7" s="128"/>
      <c r="G7" s="87">
        <v>28984</v>
      </c>
      <c r="H7" s="88"/>
      <c r="I7" s="87">
        <v>29339</v>
      </c>
      <c r="J7" s="88"/>
      <c r="K7" s="87">
        <v>29339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126</v>
      </c>
      <c r="E8" s="129"/>
      <c r="F8" s="130"/>
      <c r="G8" s="91">
        <v>24402</v>
      </c>
      <c r="H8" s="65"/>
      <c r="I8" s="91">
        <v>24757</v>
      </c>
      <c r="J8" s="65"/>
      <c r="K8" s="91">
        <v>24757</v>
      </c>
      <c r="L8" s="92"/>
      <c r="M8" s="2"/>
    </row>
    <row r="9" spans="1:13" ht="12.75">
      <c r="A9" s="2"/>
      <c r="B9" s="85">
        <v>3</v>
      </c>
      <c r="C9" s="90">
        <v>1</v>
      </c>
      <c r="D9" s="131" t="s">
        <v>127</v>
      </c>
      <c r="E9" s="131"/>
      <c r="F9" s="132"/>
      <c r="G9" s="93">
        <v>24402</v>
      </c>
      <c r="H9" s="94"/>
      <c r="I9" s="93">
        <v>24757</v>
      </c>
      <c r="J9" s="94"/>
      <c r="K9" s="93">
        <v>24757</v>
      </c>
      <c r="L9" s="95"/>
      <c r="M9" s="2"/>
    </row>
    <row r="10" spans="1:13" ht="12.75">
      <c r="A10" s="2"/>
      <c r="B10" s="85">
        <v>4</v>
      </c>
      <c r="C10" s="84">
        <v>2</v>
      </c>
      <c r="D10" s="129" t="s">
        <v>130</v>
      </c>
      <c r="E10" s="129"/>
      <c r="F10" s="130"/>
      <c r="G10" s="91">
        <v>4582</v>
      </c>
      <c r="H10" s="65"/>
      <c r="I10" s="91">
        <v>4582</v>
      </c>
      <c r="J10" s="65"/>
      <c r="K10" s="91">
        <v>4582</v>
      </c>
      <c r="L10" s="92"/>
      <c r="M10" s="2"/>
    </row>
    <row r="11" spans="1:13" ht="12.75">
      <c r="A11" s="2"/>
      <c r="B11" s="85">
        <v>5</v>
      </c>
      <c r="C11" s="90">
        <v>1</v>
      </c>
      <c r="D11" s="131" t="s">
        <v>131</v>
      </c>
      <c r="E11" s="131"/>
      <c r="F11" s="132"/>
      <c r="G11" s="93">
        <v>4582</v>
      </c>
      <c r="H11" s="94"/>
      <c r="I11" s="93">
        <v>4582</v>
      </c>
      <c r="J11" s="94"/>
      <c r="K11" s="93">
        <v>4582</v>
      </c>
      <c r="L11" s="95"/>
      <c r="M11" s="2"/>
    </row>
    <row r="12" spans="2:12" ht="12.7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 password="CBA9" sheet="1" objects="1" scenarios="1"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132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12</v>
      </c>
      <c r="D7" s="127" t="s">
        <v>207</v>
      </c>
      <c r="E7" s="127"/>
      <c r="F7" s="128"/>
      <c r="G7" s="87">
        <v>13189</v>
      </c>
      <c r="H7" s="88">
        <v>65500</v>
      </c>
      <c r="I7" s="87">
        <v>4189</v>
      </c>
      <c r="J7" s="88">
        <v>70000</v>
      </c>
      <c r="K7" s="87">
        <v>4189</v>
      </c>
      <c r="L7" s="89">
        <v>70000</v>
      </c>
      <c r="M7" s="2"/>
    </row>
    <row r="8" spans="1:13" ht="12.75">
      <c r="A8" s="2"/>
      <c r="B8" s="85">
        <v>2</v>
      </c>
      <c r="C8" s="84">
        <v>1</v>
      </c>
      <c r="D8" s="129" t="s">
        <v>134</v>
      </c>
      <c r="E8" s="129"/>
      <c r="F8" s="130"/>
      <c r="G8" s="91">
        <v>700</v>
      </c>
      <c r="H8" s="65"/>
      <c r="I8" s="91">
        <v>700</v>
      </c>
      <c r="J8" s="65"/>
      <c r="K8" s="91">
        <v>700</v>
      </c>
      <c r="L8" s="92"/>
      <c r="M8" s="2"/>
    </row>
    <row r="9" spans="1:13" ht="12.75">
      <c r="A9" s="2"/>
      <c r="B9" s="85">
        <v>3</v>
      </c>
      <c r="C9" s="84">
        <v>2</v>
      </c>
      <c r="D9" s="129" t="s">
        <v>137</v>
      </c>
      <c r="E9" s="129"/>
      <c r="F9" s="130"/>
      <c r="G9" s="91">
        <v>10000</v>
      </c>
      <c r="H9" s="65">
        <v>5500</v>
      </c>
      <c r="I9" s="91">
        <v>1000</v>
      </c>
      <c r="J9" s="65">
        <v>10000</v>
      </c>
      <c r="K9" s="91">
        <v>1000</v>
      </c>
      <c r="L9" s="92">
        <v>10000</v>
      </c>
      <c r="M9" s="2"/>
    </row>
    <row r="10" spans="1:13" ht="12.75">
      <c r="A10" s="2"/>
      <c r="B10" s="85">
        <v>4</v>
      </c>
      <c r="C10" s="84">
        <v>3</v>
      </c>
      <c r="D10" s="129" t="s">
        <v>138</v>
      </c>
      <c r="E10" s="129"/>
      <c r="F10" s="130"/>
      <c r="G10" s="91">
        <v>1000</v>
      </c>
      <c r="H10" s="65">
        <v>10000</v>
      </c>
      <c r="I10" s="91">
        <v>1000</v>
      </c>
      <c r="J10" s="65">
        <v>10000</v>
      </c>
      <c r="K10" s="91">
        <v>1000</v>
      </c>
      <c r="L10" s="92">
        <v>10000</v>
      </c>
      <c r="M10" s="2"/>
    </row>
    <row r="11" spans="1:13" ht="12.75">
      <c r="A11" s="2"/>
      <c r="B11" s="85">
        <v>5</v>
      </c>
      <c r="C11" s="84">
        <v>4</v>
      </c>
      <c r="D11" s="129" t="s">
        <v>140</v>
      </c>
      <c r="E11" s="129"/>
      <c r="F11" s="130"/>
      <c r="G11" s="91">
        <v>1489</v>
      </c>
      <c r="H11" s="65"/>
      <c r="I11" s="91">
        <v>1489</v>
      </c>
      <c r="J11" s="65"/>
      <c r="K11" s="91">
        <v>1489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141</v>
      </c>
      <c r="E12" s="129"/>
      <c r="F12" s="130"/>
      <c r="G12" s="91"/>
      <c r="H12" s="65">
        <v>50000</v>
      </c>
      <c r="I12" s="91"/>
      <c r="J12" s="65">
        <v>50000</v>
      </c>
      <c r="K12" s="91"/>
      <c r="L12" s="92">
        <v>50000</v>
      </c>
      <c r="M12" s="2"/>
    </row>
    <row r="13" spans="1:13" ht="12.75">
      <c r="A13" s="2"/>
      <c r="B13" s="85">
        <v>7</v>
      </c>
      <c r="C13" s="84">
        <v>6</v>
      </c>
      <c r="D13" s="129" t="s">
        <v>142</v>
      </c>
      <c r="E13" s="129"/>
      <c r="F13" s="130"/>
      <c r="G13" s="91"/>
      <c r="H13" s="65"/>
      <c r="I13" s="91"/>
      <c r="J13" s="65"/>
      <c r="K13" s="91"/>
      <c r="L13" s="92"/>
      <c r="M13" s="2"/>
    </row>
    <row r="14" spans="1:13" ht="12.75">
      <c r="A14" s="2"/>
      <c r="B14" s="85">
        <v>8</v>
      </c>
      <c r="C14" s="84">
        <v>7</v>
      </c>
      <c r="D14" s="129" t="s">
        <v>143</v>
      </c>
      <c r="E14" s="129"/>
      <c r="F14" s="130"/>
      <c r="G14" s="91"/>
      <c r="H14" s="65"/>
      <c r="I14" s="91"/>
      <c r="J14" s="65"/>
      <c r="K14" s="91"/>
      <c r="L14" s="92"/>
      <c r="M14" s="2"/>
    </row>
    <row r="15" spans="2:12" ht="12.7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</sheetData>
  <sheetProtection password="CBA9" sheet="1" objects="1" scenarios="1"/>
  <mergeCells count="17">
    <mergeCell ref="D13:F13"/>
    <mergeCell ref="D14:F14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144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13</v>
      </c>
      <c r="D7" s="127" t="s">
        <v>208</v>
      </c>
      <c r="E7" s="127"/>
      <c r="F7" s="128"/>
      <c r="G7" s="87">
        <v>260438</v>
      </c>
      <c r="H7" s="88"/>
      <c r="I7" s="87">
        <v>273038</v>
      </c>
      <c r="J7" s="88"/>
      <c r="K7" s="87">
        <v>266574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146</v>
      </c>
      <c r="E8" s="129"/>
      <c r="F8" s="130"/>
      <c r="G8" s="91"/>
      <c r="H8" s="65"/>
      <c r="I8" s="91"/>
      <c r="J8" s="65"/>
      <c r="K8" s="91"/>
      <c r="L8" s="92"/>
      <c r="M8" s="2"/>
    </row>
    <row r="9" spans="1:13" ht="12.75">
      <c r="A9" s="2"/>
      <c r="B9" s="85">
        <v>3</v>
      </c>
      <c r="C9" s="84">
        <v>2</v>
      </c>
      <c r="D9" s="129" t="s">
        <v>149</v>
      </c>
      <c r="E9" s="129"/>
      <c r="F9" s="130"/>
      <c r="G9" s="91">
        <v>222799</v>
      </c>
      <c r="H9" s="65"/>
      <c r="I9" s="91">
        <v>235392</v>
      </c>
      <c r="J9" s="65"/>
      <c r="K9" s="91">
        <v>228928</v>
      </c>
      <c r="L9" s="92"/>
      <c r="M9" s="2"/>
    </row>
    <row r="10" spans="1:13" ht="12.75">
      <c r="A10" s="2"/>
      <c r="B10" s="85">
        <v>4</v>
      </c>
      <c r="C10" s="84">
        <v>3</v>
      </c>
      <c r="D10" s="129" t="s">
        <v>150</v>
      </c>
      <c r="E10" s="129"/>
      <c r="F10" s="130"/>
      <c r="G10" s="91">
        <v>17000</v>
      </c>
      <c r="H10" s="65"/>
      <c r="I10" s="91">
        <v>17000</v>
      </c>
      <c r="J10" s="65"/>
      <c r="K10" s="91">
        <v>17000</v>
      </c>
      <c r="L10" s="92"/>
      <c r="M10" s="2"/>
    </row>
    <row r="11" spans="1:13" ht="12.75">
      <c r="A11" s="2"/>
      <c r="B11" s="85">
        <v>5</v>
      </c>
      <c r="C11" s="84">
        <v>4</v>
      </c>
      <c r="D11" s="129" t="s">
        <v>151</v>
      </c>
      <c r="E11" s="129"/>
      <c r="F11" s="130"/>
      <c r="G11" s="91">
        <v>10639</v>
      </c>
      <c r="H11" s="65"/>
      <c r="I11" s="91">
        <v>10646</v>
      </c>
      <c r="J11" s="65"/>
      <c r="K11" s="91">
        <v>10646</v>
      </c>
      <c r="L11" s="92"/>
      <c r="M11" s="2"/>
    </row>
    <row r="12" spans="1:13" ht="12.75">
      <c r="A12" s="2"/>
      <c r="B12" s="85">
        <v>6</v>
      </c>
      <c r="C12" s="84">
        <v>5</v>
      </c>
      <c r="D12" s="129" t="s">
        <v>152</v>
      </c>
      <c r="E12" s="129"/>
      <c r="F12" s="130"/>
      <c r="G12" s="91">
        <v>10000</v>
      </c>
      <c r="H12" s="65"/>
      <c r="I12" s="91">
        <v>10000</v>
      </c>
      <c r="J12" s="65"/>
      <c r="K12" s="91">
        <v>10000</v>
      </c>
      <c r="L12" s="92"/>
      <c r="M12" s="2"/>
    </row>
    <row r="13" spans="2:12" ht="12.7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</sheetData>
  <sheetProtection password="CBA9" sheet="1" objects="1" scenarios="1"/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10.5742187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1406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50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3</v>
      </c>
      <c r="D9" s="111" t="s">
        <v>51</v>
      </c>
      <c r="E9" s="111"/>
      <c r="F9" s="111"/>
      <c r="G9" s="25">
        <v>30546</v>
      </c>
      <c r="H9" s="25">
        <v>43089</v>
      </c>
      <c r="I9" s="25">
        <v>34434</v>
      </c>
      <c r="J9" s="26">
        <v>28634</v>
      </c>
      <c r="K9" s="27"/>
      <c r="L9" s="28"/>
      <c r="M9" s="28"/>
      <c r="N9" s="28">
        <v>30959</v>
      </c>
      <c r="O9" s="28"/>
      <c r="P9" s="28"/>
      <c r="Q9" s="28">
        <f aca="true" t="shared" si="0" ref="Q9:Q24">SUM(L9:P9)</f>
        <v>30959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24">SUM(S9:AA9)</f>
        <v>0</v>
      </c>
      <c r="AC9" s="29"/>
      <c r="AD9" s="30">
        <f aca="true" t="shared" si="2" ref="AD9:AD24">Q9+AB9</f>
        <v>30959</v>
      </c>
      <c r="AE9" s="31">
        <v>27509</v>
      </c>
      <c r="AF9" s="32">
        <v>28259</v>
      </c>
    </row>
    <row r="10" spans="2:32" ht="12.75">
      <c r="B10" s="23">
        <v>2</v>
      </c>
      <c r="C10" s="33">
        <v>1</v>
      </c>
      <c r="D10" s="112" t="s">
        <v>52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14" t="s">
        <v>29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53</v>
      </c>
      <c r="E12" s="112"/>
      <c r="F12" s="112"/>
      <c r="G12" s="34">
        <v>7940</v>
      </c>
      <c r="H12" s="34">
        <v>24944</v>
      </c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54</v>
      </c>
      <c r="E13" s="114" t="s">
        <v>55</v>
      </c>
      <c r="F13" s="114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56</v>
      </c>
      <c r="E14" s="112"/>
      <c r="F14" s="112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28</v>
      </c>
      <c r="E15" s="114" t="s">
        <v>29</v>
      </c>
      <c r="F15" s="114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12" t="s">
        <v>57</v>
      </c>
      <c r="E16" s="112"/>
      <c r="F16" s="112"/>
      <c r="G16" s="34"/>
      <c r="H16" s="34">
        <v>229</v>
      </c>
      <c r="I16" s="34">
        <v>1560</v>
      </c>
      <c r="J16" s="35">
        <v>1560</v>
      </c>
      <c r="K16" s="27"/>
      <c r="L16" s="36"/>
      <c r="M16" s="36"/>
      <c r="N16" s="36">
        <v>1560</v>
      </c>
      <c r="O16" s="36"/>
      <c r="P16" s="36"/>
      <c r="Q16" s="36">
        <f t="shared" si="0"/>
        <v>1560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1560</v>
      </c>
      <c r="AE16" s="38">
        <v>360</v>
      </c>
      <c r="AF16" s="39">
        <v>1860</v>
      </c>
    </row>
    <row r="17" spans="2:32" ht="12.75">
      <c r="B17" s="23">
        <v>9</v>
      </c>
      <c r="C17" s="47"/>
      <c r="D17" s="48" t="s">
        <v>28</v>
      </c>
      <c r="E17" s="114" t="s">
        <v>29</v>
      </c>
      <c r="F17" s="114"/>
      <c r="G17" s="49"/>
      <c r="H17" s="49"/>
      <c r="I17" s="49">
        <v>1560</v>
      </c>
      <c r="J17" s="50">
        <v>1560</v>
      </c>
      <c r="K17" s="27"/>
      <c r="L17" s="51"/>
      <c r="M17" s="51"/>
      <c r="N17" s="51">
        <v>1560</v>
      </c>
      <c r="O17" s="51"/>
      <c r="P17" s="51"/>
      <c r="Q17" s="51">
        <f t="shared" si="0"/>
        <v>1560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1560</v>
      </c>
      <c r="AE17" s="53"/>
      <c r="AF17" s="54"/>
    </row>
    <row r="18" spans="2:32" ht="12.75">
      <c r="B18" s="23">
        <v>10</v>
      </c>
      <c r="C18" s="33">
        <v>5</v>
      </c>
      <c r="D18" s="112" t="s">
        <v>58</v>
      </c>
      <c r="E18" s="112"/>
      <c r="F18" s="112"/>
      <c r="G18" s="34">
        <v>16417</v>
      </c>
      <c r="H18" s="34">
        <v>13529</v>
      </c>
      <c r="I18" s="34">
        <v>20784</v>
      </c>
      <c r="J18" s="35">
        <v>17984</v>
      </c>
      <c r="K18" s="27"/>
      <c r="L18" s="36"/>
      <c r="M18" s="36"/>
      <c r="N18" s="36">
        <v>18079</v>
      </c>
      <c r="O18" s="36"/>
      <c r="P18" s="36"/>
      <c r="Q18" s="36">
        <f t="shared" si="0"/>
        <v>18079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18079</v>
      </c>
      <c r="AE18" s="38">
        <v>18079</v>
      </c>
      <c r="AF18" s="39">
        <v>18079</v>
      </c>
    </row>
    <row r="19" spans="2:32" ht="12.75">
      <c r="B19" s="23">
        <v>11</v>
      </c>
      <c r="C19" s="40">
        <v>1</v>
      </c>
      <c r="D19" s="113" t="s">
        <v>59</v>
      </c>
      <c r="E19" s="113"/>
      <c r="F19" s="113"/>
      <c r="G19" s="41">
        <v>16417</v>
      </c>
      <c r="H19" s="41">
        <v>13529</v>
      </c>
      <c r="I19" s="41">
        <v>20784</v>
      </c>
      <c r="J19" s="42">
        <v>17984</v>
      </c>
      <c r="K19" s="27"/>
      <c r="L19" s="43"/>
      <c r="M19" s="43"/>
      <c r="N19" s="43">
        <v>18079</v>
      </c>
      <c r="O19" s="43"/>
      <c r="P19" s="43"/>
      <c r="Q19" s="43">
        <f t="shared" si="0"/>
        <v>18079</v>
      </c>
      <c r="R19" s="27"/>
      <c r="S19" s="43"/>
      <c r="T19" s="43"/>
      <c r="U19" s="43"/>
      <c r="V19" s="43"/>
      <c r="W19" s="43"/>
      <c r="X19" s="43"/>
      <c r="Y19" s="43"/>
      <c r="Z19" s="43"/>
      <c r="AA19" s="43"/>
      <c r="AB19" s="43">
        <f t="shared" si="1"/>
        <v>0</v>
      </c>
      <c r="AC19" s="27"/>
      <c r="AD19" s="44">
        <f t="shared" si="2"/>
        <v>18079</v>
      </c>
      <c r="AE19" s="45">
        <v>18079</v>
      </c>
      <c r="AF19" s="46">
        <v>18079</v>
      </c>
    </row>
    <row r="20" spans="2:32" ht="12.75">
      <c r="B20" s="23">
        <v>12</v>
      </c>
      <c r="C20" s="47"/>
      <c r="D20" s="48" t="s">
        <v>60</v>
      </c>
      <c r="E20" s="114" t="s">
        <v>61</v>
      </c>
      <c r="F20" s="114"/>
      <c r="G20" s="49"/>
      <c r="H20" s="49"/>
      <c r="I20" s="49">
        <v>20784</v>
      </c>
      <c r="J20" s="50">
        <v>17984</v>
      </c>
      <c r="K20" s="27"/>
      <c r="L20" s="51"/>
      <c r="M20" s="51"/>
      <c r="N20" s="51">
        <v>18079</v>
      </c>
      <c r="O20" s="51"/>
      <c r="P20" s="51"/>
      <c r="Q20" s="51">
        <f t="shared" si="0"/>
        <v>18079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18079</v>
      </c>
      <c r="AE20" s="53"/>
      <c r="AF20" s="54"/>
    </row>
    <row r="21" spans="2:32" ht="12.75">
      <c r="B21" s="23">
        <v>13</v>
      </c>
      <c r="C21" s="33">
        <v>6</v>
      </c>
      <c r="D21" s="112" t="s">
        <v>62</v>
      </c>
      <c r="E21" s="112"/>
      <c r="F21" s="112"/>
      <c r="G21" s="34">
        <v>4545</v>
      </c>
      <c r="H21" s="34">
        <v>3163</v>
      </c>
      <c r="I21" s="34">
        <v>9615</v>
      </c>
      <c r="J21" s="35">
        <v>6615</v>
      </c>
      <c r="K21" s="27"/>
      <c r="L21" s="36"/>
      <c r="M21" s="36"/>
      <c r="N21" s="36">
        <v>8815</v>
      </c>
      <c r="O21" s="36"/>
      <c r="P21" s="36"/>
      <c r="Q21" s="36">
        <f t="shared" si="0"/>
        <v>8815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8815</v>
      </c>
      <c r="AE21" s="38">
        <v>6615</v>
      </c>
      <c r="AF21" s="39">
        <v>5815</v>
      </c>
    </row>
    <row r="22" spans="2:32" ht="12.75">
      <c r="B22" s="23">
        <v>14</v>
      </c>
      <c r="C22" s="47"/>
      <c r="D22" s="48" t="s">
        <v>28</v>
      </c>
      <c r="E22" s="114" t="s">
        <v>29</v>
      </c>
      <c r="F22" s="114"/>
      <c r="G22" s="49"/>
      <c r="H22" s="49"/>
      <c r="I22" s="49">
        <v>9615</v>
      </c>
      <c r="J22" s="50">
        <v>6615</v>
      </c>
      <c r="K22" s="27"/>
      <c r="L22" s="51"/>
      <c r="M22" s="51"/>
      <c r="N22" s="51">
        <v>8815</v>
      </c>
      <c r="O22" s="51"/>
      <c r="P22" s="51"/>
      <c r="Q22" s="51">
        <f t="shared" si="0"/>
        <v>8815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8815</v>
      </c>
      <c r="AE22" s="53"/>
      <c r="AF22" s="54"/>
    </row>
    <row r="23" spans="2:32" ht="12.75">
      <c r="B23" s="23">
        <v>15</v>
      </c>
      <c r="C23" s="33">
        <v>7</v>
      </c>
      <c r="D23" s="112" t="s">
        <v>63</v>
      </c>
      <c r="E23" s="112"/>
      <c r="F23" s="112"/>
      <c r="G23" s="34">
        <v>1644</v>
      </c>
      <c r="H23" s="34">
        <v>1224</v>
      </c>
      <c r="I23" s="34">
        <v>2475</v>
      </c>
      <c r="J23" s="35">
        <v>2475</v>
      </c>
      <c r="K23" s="27"/>
      <c r="L23" s="36"/>
      <c r="M23" s="36"/>
      <c r="N23" s="36">
        <v>2505</v>
      </c>
      <c r="O23" s="36"/>
      <c r="P23" s="36"/>
      <c r="Q23" s="36">
        <f t="shared" si="0"/>
        <v>2505</v>
      </c>
      <c r="R23" s="27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1"/>
        <v>0</v>
      </c>
      <c r="AC23" s="29"/>
      <c r="AD23" s="37">
        <f t="shared" si="2"/>
        <v>2505</v>
      </c>
      <c r="AE23" s="38">
        <v>2455</v>
      </c>
      <c r="AF23" s="39">
        <v>2505</v>
      </c>
    </row>
    <row r="24" spans="2:32" ht="12.75">
      <c r="B24" s="23">
        <v>16</v>
      </c>
      <c r="C24" s="47"/>
      <c r="D24" s="48" t="s">
        <v>28</v>
      </c>
      <c r="E24" s="114" t="s">
        <v>29</v>
      </c>
      <c r="F24" s="114"/>
      <c r="G24" s="49"/>
      <c r="H24" s="49"/>
      <c r="I24" s="49">
        <v>2475</v>
      </c>
      <c r="J24" s="50">
        <v>2475</v>
      </c>
      <c r="K24" s="27"/>
      <c r="L24" s="51"/>
      <c r="M24" s="51"/>
      <c r="N24" s="51">
        <v>2505</v>
      </c>
      <c r="O24" s="51"/>
      <c r="P24" s="51"/>
      <c r="Q24" s="51">
        <f t="shared" si="0"/>
        <v>2505</v>
      </c>
      <c r="R24" s="27"/>
      <c r="S24" s="51"/>
      <c r="T24" s="51"/>
      <c r="U24" s="51"/>
      <c r="V24" s="51"/>
      <c r="W24" s="51"/>
      <c r="X24" s="51"/>
      <c r="Y24" s="51"/>
      <c r="Z24" s="51"/>
      <c r="AA24" s="51"/>
      <c r="AB24" s="51">
        <f t="shared" si="1"/>
        <v>0</v>
      </c>
      <c r="AC24" s="27"/>
      <c r="AD24" s="52">
        <f t="shared" si="2"/>
        <v>2505</v>
      </c>
      <c r="AE24" s="53"/>
      <c r="AF24" s="54"/>
    </row>
    <row r="25" spans="2:32" ht="12.75">
      <c r="B25" s="55"/>
      <c r="C25" s="55"/>
      <c r="D25" s="55"/>
      <c r="E25" s="55"/>
      <c r="F25" s="55"/>
      <c r="G25" s="55"/>
      <c r="H25" s="55"/>
      <c r="I25" s="55"/>
      <c r="J25" s="55"/>
      <c r="K25" s="3"/>
      <c r="L25" s="55"/>
      <c r="M25" s="55"/>
      <c r="N25" s="55"/>
      <c r="O25" s="55"/>
      <c r="P25" s="55"/>
      <c r="Q25" s="55"/>
      <c r="R25" s="3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"/>
      <c r="AD25" s="55"/>
      <c r="AE25" s="55"/>
      <c r="AF25" s="55"/>
    </row>
  </sheetData>
  <sheetProtection password="CBA9" sheet="1" objects="1" scenarios="1"/>
  <mergeCells count="40">
    <mergeCell ref="D19:F19"/>
    <mergeCell ref="E20:F20"/>
    <mergeCell ref="D21:F21"/>
    <mergeCell ref="E22:F22"/>
    <mergeCell ref="D23:F23"/>
    <mergeCell ref="E24:F24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155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14</v>
      </c>
      <c r="D7" s="127" t="s">
        <v>209</v>
      </c>
      <c r="E7" s="127"/>
      <c r="F7" s="128"/>
      <c r="G7" s="87">
        <v>11877</v>
      </c>
      <c r="H7" s="88"/>
      <c r="I7" s="87">
        <v>9500</v>
      </c>
      <c r="J7" s="88"/>
      <c r="K7" s="87">
        <v>9500</v>
      </c>
      <c r="L7" s="89"/>
      <c r="M7" s="2"/>
    </row>
    <row r="8" spans="1:13" ht="12.75">
      <c r="A8" s="2"/>
      <c r="B8" s="85">
        <v>2</v>
      </c>
      <c r="C8" s="84">
        <v>1</v>
      </c>
      <c r="D8" s="129" t="s">
        <v>157</v>
      </c>
      <c r="E8" s="129"/>
      <c r="F8" s="130"/>
      <c r="G8" s="91">
        <v>11877</v>
      </c>
      <c r="H8" s="65"/>
      <c r="I8" s="91">
        <v>9500</v>
      </c>
      <c r="J8" s="65"/>
      <c r="K8" s="91">
        <v>9500</v>
      </c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 objects="1" scenarios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214</v>
      </c>
    </row>
    <row r="2" ht="15.75">
      <c r="B2" s="1" t="s">
        <v>160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1"/>
      <c r="C4" s="82"/>
      <c r="D4" s="82"/>
      <c r="E4" s="82"/>
      <c r="F4" s="82"/>
      <c r="G4" s="119" t="s">
        <v>193</v>
      </c>
      <c r="H4" s="120"/>
      <c r="I4" s="119" t="s">
        <v>194</v>
      </c>
      <c r="J4" s="120"/>
      <c r="K4" s="119" t="s">
        <v>195</v>
      </c>
      <c r="L4" s="119"/>
      <c r="M4" s="2"/>
    </row>
    <row r="5" spans="1:13" ht="12.75">
      <c r="A5" s="2"/>
      <c r="B5" s="80"/>
      <c r="C5" s="83"/>
      <c r="D5" s="83"/>
      <c r="E5" s="83"/>
      <c r="F5" s="83"/>
      <c r="G5" s="121" t="s">
        <v>3</v>
      </c>
      <c r="H5" s="123" t="s">
        <v>4</v>
      </c>
      <c r="I5" s="121" t="s">
        <v>3</v>
      </c>
      <c r="J5" s="123" t="s">
        <v>4</v>
      </c>
      <c r="K5" s="121" t="s">
        <v>3</v>
      </c>
      <c r="L5" s="125" t="s">
        <v>4</v>
      </c>
      <c r="M5" s="2"/>
    </row>
    <row r="6" spans="1:13" ht="12.75">
      <c r="A6" s="2"/>
      <c r="B6" s="80"/>
      <c r="C6" s="83"/>
      <c r="D6" s="83"/>
      <c r="E6" s="83"/>
      <c r="F6" s="83"/>
      <c r="G6" s="122"/>
      <c r="H6" s="124"/>
      <c r="I6" s="122"/>
      <c r="J6" s="124"/>
      <c r="K6" s="122"/>
      <c r="L6" s="126"/>
      <c r="M6" s="2"/>
    </row>
    <row r="7" spans="1:13" ht="12.75">
      <c r="A7" s="2"/>
      <c r="B7" s="85">
        <v>1</v>
      </c>
      <c r="C7" s="86">
        <v>15</v>
      </c>
      <c r="D7" s="127" t="s">
        <v>210</v>
      </c>
      <c r="E7" s="127"/>
      <c r="F7" s="128"/>
      <c r="G7" s="87"/>
      <c r="H7" s="88"/>
      <c r="I7" s="87"/>
      <c r="J7" s="88"/>
      <c r="K7" s="87"/>
      <c r="L7" s="89"/>
      <c r="M7" s="2"/>
    </row>
    <row r="8" spans="1:13" ht="12.75">
      <c r="A8" s="2"/>
      <c r="B8" s="85">
        <v>2</v>
      </c>
      <c r="C8" s="84">
        <v>1</v>
      </c>
      <c r="D8" s="129" t="s">
        <v>162</v>
      </c>
      <c r="E8" s="129"/>
      <c r="F8" s="130"/>
      <c r="G8" s="91"/>
      <c r="H8" s="65"/>
      <c r="I8" s="91"/>
      <c r="J8" s="65"/>
      <c r="K8" s="91"/>
      <c r="L8" s="92"/>
      <c r="M8" s="2"/>
    </row>
    <row r="9" spans="2:12" ht="12.7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</sheetData>
  <sheetProtection password="CBA9" sheet="1" objects="1" scenarios="1"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8" zoomScaleNormal="88" zoomScalePageLayoutView="0" workbookViewId="0" topLeftCell="A1">
      <selection activeCell="M25" sqref="M25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214</v>
      </c>
      <c r="B1" s="2"/>
      <c r="C1" s="2"/>
      <c r="D1" s="2"/>
      <c r="E1" s="2"/>
      <c r="F1" s="2"/>
      <c r="G1" s="2"/>
    </row>
    <row r="2" spans="1:8" ht="12.75">
      <c r="A2" s="2"/>
      <c r="B2" s="133" t="s">
        <v>165</v>
      </c>
      <c r="C2" s="134"/>
      <c r="D2" s="135" t="s">
        <v>166</v>
      </c>
      <c r="E2" s="135" t="s">
        <v>167</v>
      </c>
      <c r="F2" s="135" t="s">
        <v>211</v>
      </c>
      <c r="G2" s="135" t="s">
        <v>212</v>
      </c>
      <c r="H2" s="2"/>
    </row>
    <row r="3" spans="1:8" ht="12.75">
      <c r="A3" s="2"/>
      <c r="B3" s="133"/>
      <c r="C3" s="134"/>
      <c r="D3" s="117"/>
      <c r="E3" s="117"/>
      <c r="F3" s="117"/>
      <c r="G3" s="117"/>
      <c r="H3" s="2"/>
    </row>
    <row r="4" spans="1:8" ht="12.75">
      <c r="A4" s="2"/>
      <c r="B4" s="59" t="s">
        <v>174</v>
      </c>
      <c r="C4" s="60" t="s">
        <v>175</v>
      </c>
      <c r="D4" s="96">
        <v>1186562</v>
      </c>
      <c r="E4" s="62">
        <v>1238543</v>
      </c>
      <c r="F4" s="62">
        <v>1200442</v>
      </c>
      <c r="G4" s="97">
        <v>1185568</v>
      </c>
      <c r="H4" s="2"/>
    </row>
    <row r="5" spans="1:8" ht="12.75">
      <c r="A5" s="2"/>
      <c r="B5" s="64" t="s">
        <v>213</v>
      </c>
      <c r="C5" s="65" t="s">
        <v>176</v>
      </c>
      <c r="D5" s="98">
        <f>SUM(D6:D20)</f>
        <v>1186562</v>
      </c>
      <c r="E5" s="99">
        <f>SUM(E6:E20)</f>
        <v>1238543</v>
      </c>
      <c r="F5" s="99">
        <f>SUM(F6:F20)</f>
        <v>1200442</v>
      </c>
      <c r="G5" s="100">
        <f>SUM(G6:G20)</f>
        <v>1185568</v>
      </c>
      <c r="H5" s="2"/>
    </row>
    <row r="6" spans="1:8" ht="12.75">
      <c r="A6" s="2"/>
      <c r="B6" s="69">
        <f aca="true" t="shared" si="0" ref="B6:B21">B5+1</f>
        <v>3</v>
      </c>
      <c r="C6" s="101" t="s">
        <v>177</v>
      </c>
      <c r="D6" s="71">
        <v>519846</v>
      </c>
      <c r="E6" s="71">
        <v>536581</v>
      </c>
      <c r="F6" s="72">
        <v>538133</v>
      </c>
      <c r="G6" s="102">
        <v>529573</v>
      </c>
      <c r="H6" s="2"/>
    </row>
    <row r="7" spans="1:8" ht="12.75">
      <c r="A7" s="2"/>
      <c r="B7" s="69">
        <f t="shared" si="0"/>
        <v>4</v>
      </c>
      <c r="C7" s="101" t="s">
        <v>178</v>
      </c>
      <c r="D7" s="71">
        <v>100</v>
      </c>
      <c r="E7" s="71">
        <v>100</v>
      </c>
      <c r="F7" s="72">
        <v>100</v>
      </c>
      <c r="G7" s="102">
        <v>100</v>
      </c>
      <c r="H7" s="2"/>
    </row>
    <row r="8" spans="1:8" ht="12.75">
      <c r="A8" s="2"/>
      <c r="B8" s="69">
        <f t="shared" si="0"/>
        <v>5</v>
      </c>
      <c r="C8" s="101" t="s">
        <v>179</v>
      </c>
      <c r="D8" s="71">
        <v>28634</v>
      </c>
      <c r="E8" s="71">
        <v>30959</v>
      </c>
      <c r="F8" s="72">
        <v>27509</v>
      </c>
      <c r="G8" s="102">
        <v>28259</v>
      </c>
      <c r="H8" s="2"/>
    </row>
    <row r="9" spans="1:8" ht="12.75">
      <c r="A9" s="2"/>
      <c r="B9" s="69">
        <f t="shared" si="0"/>
        <v>6</v>
      </c>
      <c r="C9" s="101" t="s">
        <v>180</v>
      </c>
      <c r="D9" s="71">
        <v>93483</v>
      </c>
      <c r="E9" s="71">
        <v>94681</v>
      </c>
      <c r="F9" s="72">
        <v>96900</v>
      </c>
      <c r="G9" s="102">
        <v>96300</v>
      </c>
      <c r="H9" s="2"/>
    </row>
    <row r="10" spans="1:8" ht="12.75">
      <c r="A10" s="2"/>
      <c r="B10" s="69">
        <f t="shared" si="0"/>
        <v>7</v>
      </c>
      <c r="C10" s="101" t="s">
        <v>181</v>
      </c>
      <c r="D10" s="71">
        <v>16252</v>
      </c>
      <c r="E10" s="71">
        <v>4800</v>
      </c>
      <c r="F10" s="72">
        <v>4800</v>
      </c>
      <c r="G10" s="102">
        <v>4800</v>
      </c>
      <c r="H10" s="2"/>
    </row>
    <row r="11" spans="1:8" ht="12.75">
      <c r="A11" s="2"/>
      <c r="B11" s="69">
        <f t="shared" si="0"/>
        <v>8</v>
      </c>
      <c r="C11" s="101" t="s">
        <v>182</v>
      </c>
      <c r="D11" s="71"/>
      <c r="E11" s="71"/>
      <c r="F11" s="72"/>
      <c r="G11" s="102"/>
      <c r="H11" s="2"/>
    </row>
    <row r="12" spans="1:8" ht="12.75">
      <c r="A12" s="2"/>
      <c r="B12" s="69">
        <f t="shared" si="0"/>
        <v>9</v>
      </c>
      <c r="C12" s="101" t="s">
        <v>183</v>
      </c>
      <c r="D12" s="71">
        <v>36243</v>
      </c>
      <c r="E12" s="71">
        <v>29546</v>
      </c>
      <c r="F12" s="72">
        <v>20046</v>
      </c>
      <c r="G12" s="102">
        <v>20046</v>
      </c>
      <c r="H12" s="2"/>
    </row>
    <row r="13" spans="1:8" ht="12.75">
      <c r="A13" s="2"/>
      <c r="B13" s="69">
        <f t="shared" si="0"/>
        <v>10</v>
      </c>
      <c r="C13" s="101" t="s">
        <v>184</v>
      </c>
      <c r="D13" s="71"/>
      <c r="E13" s="71"/>
      <c r="F13" s="72"/>
      <c r="G13" s="102"/>
      <c r="H13" s="2"/>
    </row>
    <row r="14" spans="1:8" ht="12.75">
      <c r="A14" s="2"/>
      <c r="B14" s="69">
        <f t="shared" si="0"/>
        <v>11</v>
      </c>
      <c r="C14" s="101" t="s">
        <v>185</v>
      </c>
      <c r="D14" s="71"/>
      <c r="E14" s="71"/>
      <c r="F14" s="72"/>
      <c r="G14" s="102"/>
      <c r="H14" s="2"/>
    </row>
    <row r="15" spans="1:8" ht="12.75">
      <c r="A15" s="2"/>
      <c r="B15" s="69">
        <f t="shared" si="0"/>
        <v>12</v>
      </c>
      <c r="C15" s="101" t="s">
        <v>186</v>
      </c>
      <c r="D15" s="71">
        <v>35530</v>
      </c>
      <c r="E15" s="71">
        <v>40000</v>
      </c>
      <c r="F15" s="72">
        <v>5000</v>
      </c>
      <c r="G15" s="102">
        <v>5000</v>
      </c>
      <c r="H15" s="2"/>
    </row>
    <row r="16" spans="1:8" ht="12.75">
      <c r="A16" s="2"/>
      <c r="B16" s="69">
        <f t="shared" si="0"/>
        <v>13</v>
      </c>
      <c r="C16" s="101" t="s">
        <v>187</v>
      </c>
      <c r="D16" s="71">
        <v>36283</v>
      </c>
      <c r="E16" s="71">
        <v>28984</v>
      </c>
      <c r="F16" s="72">
        <v>29339</v>
      </c>
      <c r="G16" s="102">
        <v>29339</v>
      </c>
      <c r="H16" s="2"/>
    </row>
    <row r="17" spans="1:8" ht="12.75">
      <c r="A17" s="2"/>
      <c r="B17" s="69">
        <f t="shared" si="0"/>
        <v>14</v>
      </c>
      <c r="C17" s="101" t="s">
        <v>188</v>
      </c>
      <c r="D17" s="71">
        <v>48799</v>
      </c>
      <c r="E17" s="71">
        <v>78689</v>
      </c>
      <c r="F17" s="72">
        <v>74189</v>
      </c>
      <c r="G17" s="102">
        <v>74189</v>
      </c>
      <c r="H17" s="2"/>
    </row>
    <row r="18" spans="1:8" ht="12.75">
      <c r="A18" s="2"/>
      <c r="B18" s="69">
        <f t="shared" si="0"/>
        <v>15</v>
      </c>
      <c r="C18" s="101" t="s">
        <v>189</v>
      </c>
      <c r="D18" s="71">
        <v>226884</v>
      </c>
      <c r="E18" s="71">
        <v>260438</v>
      </c>
      <c r="F18" s="72">
        <v>273038</v>
      </c>
      <c r="G18" s="102">
        <v>266574</v>
      </c>
      <c r="H18" s="2"/>
    </row>
    <row r="19" spans="1:8" ht="12.75">
      <c r="A19" s="2"/>
      <c r="B19" s="69">
        <f t="shared" si="0"/>
        <v>16</v>
      </c>
      <c r="C19" s="101" t="s">
        <v>190</v>
      </c>
      <c r="D19" s="71">
        <v>22620</v>
      </c>
      <c r="E19" s="71">
        <v>11877</v>
      </c>
      <c r="F19" s="72">
        <v>9500</v>
      </c>
      <c r="G19" s="102">
        <v>9500</v>
      </c>
      <c r="H19" s="2"/>
    </row>
    <row r="20" spans="1:8" ht="12.75">
      <c r="A20" s="2"/>
      <c r="B20" s="69">
        <f t="shared" si="0"/>
        <v>17</v>
      </c>
      <c r="C20" s="101" t="s">
        <v>191</v>
      </c>
      <c r="D20" s="71">
        <v>121888</v>
      </c>
      <c r="E20" s="71">
        <v>121888</v>
      </c>
      <c r="F20" s="72">
        <v>121888</v>
      </c>
      <c r="G20" s="102">
        <v>121888</v>
      </c>
      <c r="H20" s="2"/>
    </row>
    <row r="21" spans="1:8" ht="12.75">
      <c r="A21" s="2"/>
      <c r="B21" s="75">
        <f t="shared" si="0"/>
        <v>18</v>
      </c>
      <c r="C21" s="103" t="s">
        <v>192</v>
      </c>
      <c r="D21" s="77">
        <f>D4-D5</f>
        <v>0</v>
      </c>
      <c r="E21" s="78">
        <f>E4-E5</f>
        <v>0</v>
      </c>
      <c r="F21" s="78">
        <f>F4-F5</f>
        <v>0</v>
      </c>
      <c r="G21" s="79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CBA9" sheet="1" objects="1" scenarios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57421875" style="0" customWidth="1"/>
    <col min="9" max="9" width="8.7109375" style="0" customWidth="1"/>
    <col min="10" max="10" width="9.8515625" style="0" customWidth="1"/>
    <col min="11" max="11" width="0.85546875" style="0" customWidth="1"/>
    <col min="12" max="15" width="8.7109375" style="0" customWidth="1"/>
    <col min="16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3.57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64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33.7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4</v>
      </c>
      <c r="D9" s="111" t="s">
        <v>65</v>
      </c>
      <c r="E9" s="111"/>
      <c r="F9" s="111"/>
      <c r="G9" s="25">
        <v>88815</v>
      </c>
      <c r="H9" s="25">
        <v>84796</v>
      </c>
      <c r="I9" s="25">
        <v>94687</v>
      </c>
      <c r="J9" s="26">
        <v>93483</v>
      </c>
      <c r="K9" s="27"/>
      <c r="L9" s="28">
        <v>53268</v>
      </c>
      <c r="M9" s="28">
        <v>20051</v>
      </c>
      <c r="N9" s="28">
        <v>20199</v>
      </c>
      <c r="O9" s="28">
        <v>1163</v>
      </c>
      <c r="P9" s="28"/>
      <c r="Q9" s="28">
        <f aca="true" t="shared" si="0" ref="Q9:Q30">SUM(L9:P9)</f>
        <v>94681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30">SUM(S9:AA9)</f>
        <v>0</v>
      </c>
      <c r="AC9" s="29"/>
      <c r="AD9" s="30">
        <f aca="true" t="shared" si="2" ref="AD9:AD30">Q9+AB9</f>
        <v>94681</v>
      </c>
      <c r="AE9" s="31">
        <v>96900</v>
      </c>
      <c r="AF9" s="32">
        <v>96300</v>
      </c>
    </row>
    <row r="10" spans="2:32" ht="12.75">
      <c r="B10" s="23">
        <v>2</v>
      </c>
      <c r="C10" s="33">
        <v>1</v>
      </c>
      <c r="D10" s="112" t="s">
        <v>66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 t="shared" si="0"/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0</v>
      </c>
      <c r="AE10" s="38"/>
      <c r="AF10" s="39"/>
    </row>
    <row r="11" spans="2:32" ht="12.75">
      <c r="B11" s="23">
        <v>3</v>
      </c>
      <c r="C11" s="47"/>
      <c r="D11" s="48" t="s">
        <v>28</v>
      </c>
      <c r="E11" s="114" t="s">
        <v>29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 t="shared" si="0"/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0</v>
      </c>
      <c r="AE11" s="53"/>
      <c r="AF11" s="54"/>
    </row>
    <row r="12" spans="2:32" ht="12.75">
      <c r="B12" s="23">
        <v>4</v>
      </c>
      <c r="C12" s="33">
        <v>2</v>
      </c>
      <c r="D12" s="112" t="s">
        <v>67</v>
      </c>
      <c r="E12" s="112"/>
      <c r="F12" s="112"/>
      <c r="G12" s="34">
        <v>25413</v>
      </c>
      <c r="H12" s="34">
        <v>24574</v>
      </c>
      <c r="I12" s="34">
        <v>27255</v>
      </c>
      <c r="J12" s="35">
        <v>26909</v>
      </c>
      <c r="K12" s="27"/>
      <c r="L12" s="36">
        <v>18108</v>
      </c>
      <c r="M12" s="36">
        <v>6700</v>
      </c>
      <c r="N12" s="36">
        <v>3399</v>
      </c>
      <c r="O12" s="36">
        <v>300</v>
      </c>
      <c r="P12" s="36"/>
      <c r="Q12" s="36">
        <f t="shared" si="0"/>
        <v>28507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28507</v>
      </c>
      <c r="AE12" s="38">
        <v>29397</v>
      </c>
      <c r="AF12" s="39">
        <v>29397</v>
      </c>
    </row>
    <row r="13" spans="2:32" ht="12.75">
      <c r="B13" s="23">
        <v>5</v>
      </c>
      <c r="C13" s="47"/>
      <c r="D13" s="48" t="s">
        <v>60</v>
      </c>
      <c r="E13" s="114" t="s">
        <v>61</v>
      </c>
      <c r="F13" s="114"/>
      <c r="G13" s="49"/>
      <c r="H13" s="49"/>
      <c r="I13" s="49">
        <v>27255</v>
      </c>
      <c r="J13" s="50">
        <v>26909</v>
      </c>
      <c r="K13" s="27"/>
      <c r="L13" s="51">
        <v>18108</v>
      </c>
      <c r="M13" s="51">
        <v>6700</v>
      </c>
      <c r="N13" s="51">
        <v>3399</v>
      </c>
      <c r="O13" s="51">
        <v>300</v>
      </c>
      <c r="P13" s="51"/>
      <c r="Q13" s="51">
        <f t="shared" si="0"/>
        <v>28507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28507</v>
      </c>
      <c r="AE13" s="53"/>
      <c r="AF13" s="54"/>
    </row>
    <row r="14" spans="2:32" ht="12.75">
      <c r="B14" s="23">
        <v>6</v>
      </c>
      <c r="C14" s="33">
        <v>3</v>
      </c>
      <c r="D14" s="112" t="s">
        <v>68</v>
      </c>
      <c r="E14" s="112"/>
      <c r="F14" s="112"/>
      <c r="G14" s="34">
        <v>6597</v>
      </c>
      <c r="H14" s="34">
        <v>3796</v>
      </c>
      <c r="I14" s="34">
        <v>4901</v>
      </c>
      <c r="J14" s="35">
        <v>4901</v>
      </c>
      <c r="K14" s="27"/>
      <c r="L14" s="36"/>
      <c r="M14" s="36">
        <v>371</v>
      </c>
      <c r="N14" s="36">
        <v>4470</v>
      </c>
      <c r="O14" s="36"/>
      <c r="P14" s="36"/>
      <c r="Q14" s="36">
        <f t="shared" si="0"/>
        <v>4841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4841</v>
      </c>
      <c r="AE14" s="38">
        <v>4841</v>
      </c>
      <c r="AF14" s="39">
        <v>4841</v>
      </c>
    </row>
    <row r="15" spans="2:32" ht="12.75">
      <c r="B15" s="23">
        <v>7</v>
      </c>
      <c r="C15" s="47"/>
      <c r="D15" s="48" t="s">
        <v>69</v>
      </c>
      <c r="E15" s="114" t="s">
        <v>70</v>
      </c>
      <c r="F15" s="114"/>
      <c r="G15" s="49"/>
      <c r="H15" s="49"/>
      <c r="I15" s="49">
        <v>4901</v>
      </c>
      <c r="J15" s="50">
        <v>4901</v>
      </c>
      <c r="K15" s="27"/>
      <c r="L15" s="51"/>
      <c r="M15" s="51">
        <v>371</v>
      </c>
      <c r="N15" s="51">
        <v>4470</v>
      </c>
      <c r="O15" s="51"/>
      <c r="P15" s="51"/>
      <c r="Q15" s="51">
        <f t="shared" si="0"/>
        <v>4841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4841</v>
      </c>
      <c r="AE15" s="53"/>
      <c r="AF15" s="54"/>
    </row>
    <row r="16" spans="2:32" ht="12.75">
      <c r="B16" s="23">
        <v>8</v>
      </c>
      <c r="C16" s="33">
        <v>4</v>
      </c>
      <c r="D16" s="112" t="s">
        <v>71</v>
      </c>
      <c r="E16" s="112"/>
      <c r="F16" s="112"/>
      <c r="G16" s="34">
        <v>7505</v>
      </c>
      <c r="H16" s="34">
        <v>9183</v>
      </c>
      <c r="I16" s="34">
        <v>10684</v>
      </c>
      <c r="J16" s="35">
        <v>10536</v>
      </c>
      <c r="K16" s="27"/>
      <c r="L16" s="36">
        <v>7153</v>
      </c>
      <c r="M16" s="36">
        <v>2659</v>
      </c>
      <c r="N16" s="36">
        <v>1823</v>
      </c>
      <c r="O16" s="36">
        <v>180</v>
      </c>
      <c r="P16" s="36"/>
      <c r="Q16" s="36">
        <f t="shared" si="0"/>
        <v>11815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11815</v>
      </c>
      <c r="AE16" s="38">
        <v>11393</v>
      </c>
      <c r="AF16" s="39">
        <v>11393</v>
      </c>
    </row>
    <row r="17" spans="2:32" ht="12.75">
      <c r="B17" s="23">
        <v>9</v>
      </c>
      <c r="C17" s="47"/>
      <c r="D17" s="48" t="s">
        <v>28</v>
      </c>
      <c r="E17" s="114" t="s">
        <v>29</v>
      </c>
      <c r="F17" s="114"/>
      <c r="G17" s="49"/>
      <c r="H17" s="49"/>
      <c r="I17" s="49">
        <v>10684</v>
      </c>
      <c r="J17" s="50">
        <v>10536</v>
      </c>
      <c r="K17" s="27"/>
      <c r="L17" s="51">
        <v>7153</v>
      </c>
      <c r="M17" s="51">
        <v>2659</v>
      </c>
      <c r="N17" s="51">
        <v>1823</v>
      </c>
      <c r="O17" s="51">
        <v>180</v>
      </c>
      <c r="P17" s="51"/>
      <c r="Q17" s="51">
        <f t="shared" si="0"/>
        <v>11815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11815</v>
      </c>
      <c r="AE17" s="53"/>
      <c r="AF17" s="54"/>
    </row>
    <row r="18" spans="2:32" ht="12.75">
      <c r="B18" s="23">
        <v>10</v>
      </c>
      <c r="C18" s="33">
        <v>5</v>
      </c>
      <c r="D18" s="112" t="s">
        <v>72</v>
      </c>
      <c r="E18" s="112"/>
      <c r="F18" s="112"/>
      <c r="G18" s="34">
        <v>22374</v>
      </c>
      <c r="H18" s="34">
        <v>18228</v>
      </c>
      <c r="I18" s="34">
        <v>22213</v>
      </c>
      <c r="J18" s="35">
        <v>21966</v>
      </c>
      <c r="K18" s="27"/>
      <c r="L18" s="36">
        <v>12730</v>
      </c>
      <c r="M18" s="36">
        <v>4716</v>
      </c>
      <c r="N18" s="36">
        <v>2969</v>
      </c>
      <c r="O18" s="36">
        <v>200</v>
      </c>
      <c r="P18" s="36"/>
      <c r="Q18" s="36">
        <f t="shared" si="0"/>
        <v>20615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20615</v>
      </c>
      <c r="AE18" s="38">
        <v>21191</v>
      </c>
      <c r="AF18" s="39">
        <v>21191</v>
      </c>
    </row>
    <row r="19" spans="2:32" ht="12.75">
      <c r="B19" s="23">
        <v>11</v>
      </c>
      <c r="C19" s="47"/>
      <c r="D19" s="48" t="s">
        <v>28</v>
      </c>
      <c r="E19" s="114" t="s">
        <v>29</v>
      </c>
      <c r="F19" s="114"/>
      <c r="G19" s="49"/>
      <c r="H19" s="49"/>
      <c r="I19" s="49">
        <v>22213</v>
      </c>
      <c r="J19" s="50">
        <v>21966</v>
      </c>
      <c r="K19" s="27"/>
      <c r="L19" s="51">
        <v>12730</v>
      </c>
      <c r="M19" s="51">
        <v>4716</v>
      </c>
      <c r="N19" s="51">
        <v>2969</v>
      </c>
      <c r="O19" s="51">
        <v>200</v>
      </c>
      <c r="P19" s="51"/>
      <c r="Q19" s="51">
        <f t="shared" si="0"/>
        <v>20615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20615</v>
      </c>
      <c r="AE19" s="53"/>
      <c r="AF19" s="54"/>
    </row>
    <row r="20" spans="2:32" ht="12.75">
      <c r="B20" s="23">
        <v>12</v>
      </c>
      <c r="C20" s="33">
        <v>6</v>
      </c>
      <c r="D20" s="112" t="s">
        <v>73</v>
      </c>
      <c r="E20" s="112"/>
      <c r="F20" s="112"/>
      <c r="G20" s="34">
        <v>106</v>
      </c>
      <c r="H20" s="34">
        <v>258</v>
      </c>
      <c r="I20" s="34">
        <v>600</v>
      </c>
      <c r="J20" s="35">
        <v>600</v>
      </c>
      <c r="K20" s="27"/>
      <c r="L20" s="36"/>
      <c r="M20" s="36"/>
      <c r="N20" s="36">
        <v>300</v>
      </c>
      <c r="O20" s="36"/>
      <c r="P20" s="36"/>
      <c r="Q20" s="36">
        <f t="shared" si="0"/>
        <v>300</v>
      </c>
      <c r="R20" s="27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1"/>
        <v>0</v>
      </c>
      <c r="AC20" s="29"/>
      <c r="AD20" s="37">
        <f t="shared" si="2"/>
        <v>300</v>
      </c>
      <c r="AE20" s="38">
        <v>300</v>
      </c>
      <c r="AF20" s="39">
        <v>300</v>
      </c>
    </row>
    <row r="21" spans="2:32" ht="12.75">
      <c r="B21" s="23">
        <v>13</v>
      </c>
      <c r="C21" s="47"/>
      <c r="D21" s="48" t="s">
        <v>28</v>
      </c>
      <c r="E21" s="114" t="s">
        <v>29</v>
      </c>
      <c r="F21" s="114"/>
      <c r="G21" s="49"/>
      <c r="H21" s="49"/>
      <c r="I21" s="49">
        <v>600</v>
      </c>
      <c r="J21" s="50">
        <v>600</v>
      </c>
      <c r="K21" s="27"/>
      <c r="L21" s="51"/>
      <c r="M21" s="51"/>
      <c r="N21" s="51">
        <v>300</v>
      </c>
      <c r="O21" s="51"/>
      <c r="P21" s="51"/>
      <c r="Q21" s="51">
        <f t="shared" si="0"/>
        <v>300</v>
      </c>
      <c r="R21" s="27"/>
      <c r="S21" s="51"/>
      <c r="T21" s="51"/>
      <c r="U21" s="51"/>
      <c r="V21" s="51"/>
      <c r="W21" s="51"/>
      <c r="X21" s="51"/>
      <c r="Y21" s="51"/>
      <c r="Z21" s="51"/>
      <c r="AA21" s="51"/>
      <c r="AB21" s="51">
        <f t="shared" si="1"/>
        <v>0</v>
      </c>
      <c r="AC21" s="27"/>
      <c r="AD21" s="52">
        <f t="shared" si="2"/>
        <v>300</v>
      </c>
      <c r="AE21" s="53"/>
      <c r="AF21" s="54"/>
    </row>
    <row r="22" spans="2:32" ht="12.75">
      <c r="B22" s="23">
        <v>14</v>
      </c>
      <c r="C22" s="33">
        <v>7</v>
      </c>
      <c r="D22" s="112" t="s">
        <v>74</v>
      </c>
      <c r="E22" s="112"/>
      <c r="F22" s="112"/>
      <c r="G22" s="34">
        <v>22439</v>
      </c>
      <c r="H22" s="34">
        <v>23964</v>
      </c>
      <c r="I22" s="34">
        <v>24191</v>
      </c>
      <c r="J22" s="35">
        <v>23728</v>
      </c>
      <c r="K22" s="27"/>
      <c r="L22" s="36">
        <v>15277</v>
      </c>
      <c r="M22" s="36">
        <v>5605</v>
      </c>
      <c r="N22" s="36">
        <v>2088</v>
      </c>
      <c r="O22" s="36">
        <v>400</v>
      </c>
      <c r="P22" s="36"/>
      <c r="Q22" s="36">
        <f t="shared" si="0"/>
        <v>23370</v>
      </c>
      <c r="R22" s="27"/>
      <c r="S22" s="36"/>
      <c r="T22" s="36"/>
      <c r="U22" s="36"/>
      <c r="V22" s="36"/>
      <c r="W22" s="36"/>
      <c r="X22" s="36"/>
      <c r="Y22" s="36"/>
      <c r="Z22" s="36"/>
      <c r="AA22" s="36"/>
      <c r="AB22" s="36">
        <f t="shared" si="1"/>
        <v>0</v>
      </c>
      <c r="AC22" s="29"/>
      <c r="AD22" s="37">
        <f t="shared" si="2"/>
        <v>23370</v>
      </c>
      <c r="AE22" s="38">
        <v>24545</v>
      </c>
      <c r="AF22" s="39">
        <v>23945</v>
      </c>
    </row>
    <row r="23" spans="2:32" ht="12.75">
      <c r="B23" s="23">
        <v>15</v>
      </c>
      <c r="C23" s="47"/>
      <c r="D23" s="48" t="s">
        <v>28</v>
      </c>
      <c r="E23" s="114" t="s">
        <v>29</v>
      </c>
      <c r="F23" s="114"/>
      <c r="G23" s="49"/>
      <c r="H23" s="49"/>
      <c r="I23" s="49">
        <v>24191</v>
      </c>
      <c r="J23" s="50">
        <v>23728</v>
      </c>
      <c r="K23" s="27"/>
      <c r="L23" s="51">
        <v>15277</v>
      </c>
      <c r="M23" s="51">
        <v>5605</v>
      </c>
      <c r="N23" s="51">
        <v>2088</v>
      </c>
      <c r="O23" s="51">
        <v>400</v>
      </c>
      <c r="P23" s="51"/>
      <c r="Q23" s="51">
        <f t="shared" si="0"/>
        <v>23370</v>
      </c>
      <c r="R23" s="27"/>
      <c r="S23" s="51"/>
      <c r="T23" s="51"/>
      <c r="U23" s="51"/>
      <c r="V23" s="51"/>
      <c r="W23" s="51"/>
      <c r="X23" s="51"/>
      <c r="Y23" s="51"/>
      <c r="Z23" s="51"/>
      <c r="AA23" s="51"/>
      <c r="AB23" s="51">
        <f t="shared" si="1"/>
        <v>0</v>
      </c>
      <c r="AC23" s="27"/>
      <c r="AD23" s="52">
        <f t="shared" si="2"/>
        <v>23370</v>
      </c>
      <c r="AE23" s="53"/>
      <c r="AF23" s="54"/>
    </row>
    <row r="24" spans="2:32" ht="12.75">
      <c r="B24" s="23">
        <v>16</v>
      </c>
      <c r="C24" s="33">
        <v>8</v>
      </c>
      <c r="D24" s="112" t="s">
        <v>75</v>
      </c>
      <c r="E24" s="112"/>
      <c r="F24" s="112"/>
      <c r="G24" s="34"/>
      <c r="H24" s="34"/>
      <c r="I24" s="34"/>
      <c r="J24" s="35"/>
      <c r="K24" s="27"/>
      <c r="L24" s="36"/>
      <c r="M24" s="36"/>
      <c r="N24" s="36"/>
      <c r="O24" s="36"/>
      <c r="P24" s="36"/>
      <c r="Q24" s="36">
        <f t="shared" si="0"/>
        <v>0</v>
      </c>
      <c r="R24" s="27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si="1"/>
        <v>0</v>
      </c>
      <c r="AC24" s="29"/>
      <c r="AD24" s="37">
        <f t="shared" si="2"/>
        <v>0</v>
      </c>
      <c r="AE24" s="38"/>
      <c r="AF24" s="39"/>
    </row>
    <row r="25" spans="2:32" ht="12.75">
      <c r="B25" s="23">
        <v>17</v>
      </c>
      <c r="C25" s="47"/>
      <c r="D25" s="48" t="s">
        <v>28</v>
      </c>
      <c r="E25" s="114" t="s">
        <v>29</v>
      </c>
      <c r="F25" s="114"/>
      <c r="G25" s="49"/>
      <c r="H25" s="49"/>
      <c r="I25" s="49"/>
      <c r="J25" s="50"/>
      <c r="K25" s="27"/>
      <c r="L25" s="51"/>
      <c r="M25" s="51"/>
      <c r="N25" s="51"/>
      <c r="O25" s="51"/>
      <c r="P25" s="51"/>
      <c r="Q25" s="51">
        <f t="shared" si="0"/>
        <v>0</v>
      </c>
      <c r="R25" s="27"/>
      <c r="S25" s="51"/>
      <c r="T25" s="51"/>
      <c r="U25" s="51"/>
      <c r="V25" s="51"/>
      <c r="W25" s="51"/>
      <c r="X25" s="51"/>
      <c r="Y25" s="51"/>
      <c r="Z25" s="51"/>
      <c r="AA25" s="51"/>
      <c r="AB25" s="51">
        <f t="shared" si="1"/>
        <v>0</v>
      </c>
      <c r="AC25" s="27"/>
      <c r="AD25" s="52">
        <f t="shared" si="2"/>
        <v>0</v>
      </c>
      <c r="AE25" s="53"/>
      <c r="AF25" s="54"/>
    </row>
    <row r="26" spans="2:32" ht="12.75">
      <c r="B26" s="23">
        <v>18</v>
      </c>
      <c r="C26" s="33">
        <v>9</v>
      </c>
      <c r="D26" s="112" t="s">
        <v>76</v>
      </c>
      <c r="E26" s="112"/>
      <c r="F26" s="112"/>
      <c r="G26" s="34">
        <v>169</v>
      </c>
      <c r="H26" s="34">
        <v>203</v>
      </c>
      <c r="I26" s="34">
        <v>343</v>
      </c>
      <c r="J26" s="35">
        <v>343</v>
      </c>
      <c r="K26" s="27"/>
      <c r="L26" s="36"/>
      <c r="M26" s="36"/>
      <c r="N26" s="36">
        <v>650</v>
      </c>
      <c r="O26" s="36">
        <v>83</v>
      </c>
      <c r="P26" s="36"/>
      <c r="Q26" s="36">
        <f t="shared" si="0"/>
        <v>733</v>
      </c>
      <c r="R26" s="27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1"/>
        <v>0</v>
      </c>
      <c r="AC26" s="29"/>
      <c r="AD26" s="37">
        <f t="shared" si="2"/>
        <v>733</v>
      </c>
      <c r="AE26" s="38">
        <v>733</v>
      </c>
      <c r="AF26" s="39">
        <v>733</v>
      </c>
    </row>
    <row r="27" spans="2:32" ht="12.75">
      <c r="B27" s="23">
        <v>19</v>
      </c>
      <c r="C27" s="47"/>
      <c r="D27" s="48" t="s">
        <v>28</v>
      </c>
      <c r="E27" s="114" t="s">
        <v>29</v>
      </c>
      <c r="F27" s="114"/>
      <c r="G27" s="49"/>
      <c r="H27" s="49"/>
      <c r="I27" s="49">
        <v>343</v>
      </c>
      <c r="J27" s="50">
        <v>343</v>
      </c>
      <c r="K27" s="27"/>
      <c r="L27" s="51"/>
      <c r="M27" s="51"/>
      <c r="N27" s="51">
        <v>650</v>
      </c>
      <c r="O27" s="51"/>
      <c r="P27" s="51"/>
      <c r="Q27" s="51">
        <f t="shared" si="0"/>
        <v>650</v>
      </c>
      <c r="R27" s="27"/>
      <c r="S27" s="51"/>
      <c r="T27" s="51"/>
      <c r="U27" s="51"/>
      <c r="V27" s="51"/>
      <c r="W27" s="51"/>
      <c r="X27" s="51"/>
      <c r="Y27" s="51"/>
      <c r="Z27" s="51"/>
      <c r="AA27" s="51"/>
      <c r="AB27" s="51">
        <f t="shared" si="1"/>
        <v>0</v>
      </c>
      <c r="AC27" s="27"/>
      <c r="AD27" s="52">
        <f t="shared" si="2"/>
        <v>650</v>
      </c>
      <c r="AE27" s="53"/>
      <c r="AF27" s="54"/>
    </row>
    <row r="28" spans="2:32" ht="12.75">
      <c r="B28" s="23">
        <v>20</v>
      </c>
      <c r="C28" s="47"/>
      <c r="D28" s="48" t="s">
        <v>69</v>
      </c>
      <c r="E28" s="114" t="s">
        <v>70</v>
      </c>
      <c r="F28" s="114"/>
      <c r="G28" s="49"/>
      <c r="H28" s="49"/>
      <c r="I28" s="49"/>
      <c r="J28" s="50"/>
      <c r="K28" s="27"/>
      <c r="L28" s="51"/>
      <c r="M28" s="51"/>
      <c r="N28" s="51"/>
      <c r="O28" s="51">
        <v>83</v>
      </c>
      <c r="P28" s="51"/>
      <c r="Q28" s="51">
        <f t="shared" si="0"/>
        <v>83</v>
      </c>
      <c r="R28" s="27"/>
      <c r="S28" s="51"/>
      <c r="T28" s="51"/>
      <c r="U28" s="51"/>
      <c r="V28" s="51"/>
      <c r="W28" s="51"/>
      <c r="X28" s="51"/>
      <c r="Y28" s="51"/>
      <c r="Z28" s="51"/>
      <c r="AA28" s="51"/>
      <c r="AB28" s="51">
        <f t="shared" si="1"/>
        <v>0</v>
      </c>
      <c r="AC28" s="27"/>
      <c r="AD28" s="52">
        <f t="shared" si="2"/>
        <v>83</v>
      </c>
      <c r="AE28" s="53"/>
      <c r="AF28" s="54"/>
    </row>
    <row r="29" spans="2:32" ht="12.75">
      <c r="B29" s="23">
        <v>21</v>
      </c>
      <c r="C29" s="33">
        <v>10</v>
      </c>
      <c r="D29" s="112" t="s">
        <v>77</v>
      </c>
      <c r="E29" s="112"/>
      <c r="F29" s="112"/>
      <c r="G29" s="34">
        <v>4212</v>
      </c>
      <c r="H29" s="34">
        <v>4590</v>
      </c>
      <c r="I29" s="34">
        <v>4500</v>
      </c>
      <c r="J29" s="35">
        <v>4500</v>
      </c>
      <c r="K29" s="27"/>
      <c r="L29" s="36"/>
      <c r="M29" s="36"/>
      <c r="N29" s="36">
        <v>4500</v>
      </c>
      <c r="O29" s="36"/>
      <c r="P29" s="36"/>
      <c r="Q29" s="36">
        <f t="shared" si="0"/>
        <v>4500</v>
      </c>
      <c r="R29" s="27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1"/>
        <v>0</v>
      </c>
      <c r="AC29" s="29"/>
      <c r="AD29" s="37">
        <f t="shared" si="2"/>
        <v>4500</v>
      </c>
      <c r="AE29" s="38">
        <v>4500</v>
      </c>
      <c r="AF29" s="39">
        <v>4500</v>
      </c>
    </row>
    <row r="30" spans="2:32" ht="12.75">
      <c r="B30" s="23">
        <v>22</v>
      </c>
      <c r="C30" s="47"/>
      <c r="D30" s="48" t="s">
        <v>78</v>
      </c>
      <c r="E30" s="114" t="s">
        <v>79</v>
      </c>
      <c r="F30" s="114"/>
      <c r="G30" s="49"/>
      <c r="H30" s="49"/>
      <c r="I30" s="49">
        <v>4500</v>
      </c>
      <c r="J30" s="50">
        <v>4500</v>
      </c>
      <c r="K30" s="27"/>
      <c r="L30" s="51"/>
      <c r="M30" s="51"/>
      <c r="N30" s="51">
        <v>4500</v>
      </c>
      <c r="O30" s="51"/>
      <c r="P30" s="51"/>
      <c r="Q30" s="51">
        <f t="shared" si="0"/>
        <v>4500</v>
      </c>
      <c r="R30" s="27"/>
      <c r="S30" s="51"/>
      <c r="T30" s="51"/>
      <c r="U30" s="51"/>
      <c r="V30" s="51"/>
      <c r="W30" s="51"/>
      <c r="X30" s="51"/>
      <c r="Y30" s="51"/>
      <c r="Z30" s="51"/>
      <c r="AA30" s="51"/>
      <c r="AB30" s="51">
        <f t="shared" si="1"/>
        <v>0</v>
      </c>
      <c r="AC30" s="27"/>
      <c r="AD30" s="52">
        <f t="shared" si="2"/>
        <v>4500</v>
      </c>
      <c r="AE30" s="53"/>
      <c r="AF30" s="54"/>
    </row>
    <row r="31" spans="2:32" ht="12.75">
      <c r="B31" s="55"/>
      <c r="C31" s="55"/>
      <c r="D31" s="55"/>
      <c r="E31" s="55"/>
      <c r="F31" s="55"/>
      <c r="G31" s="55"/>
      <c r="H31" s="55"/>
      <c r="I31" s="55"/>
      <c r="J31" s="55"/>
      <c r="K31" s="3"/>
      <c r="L31" s="55"/>
      <c r="M31" s="55"/>
      <c r="N31" s="55"/>
      <c r="O31" s="55"/>
      <c r="P31" s="55"/>
      <c r="Q31" s="55"/>
      <c r="R31" s="3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"/>
      <c r="AD31" s="55"/>
      <c r="AE31" s="55"/>
      <c r="AF31" s="55"/>
    </row>
  </sheetData>
  <sheetProtection password="CBA9" sheet="1" objects="1" scenarios="1"/>
  <mergeCells count="46">
    <mergeCell ref="E25:F25"/>
    <mergeCell ref="D26:F26"/>
    <mergeCell ref="E27:F27"/>
    <mergeCell ref="E28:F28"/>
    <mergeCell ref="D29:F29"/>
    <mergeCell ref="E30:F30"/>
    <mergeCell ref="E19:F19"/>
    <mergeCell ref="D20:F20"/>
    <mergeCell ref="E21:F21"/>
    <mergeCell ref="D22:F22"/>
    <mergeCell ref="E23:F23"/>
    <mergeCell ref="D24:F24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8515625" style="0" customWidth="1"/>
    <col min="9" max="9" width="8.7109375" style="0" customWidth="1"/>
    <col min="10" max="10" width="10.8515625" style="0" customWidth="1"/>
    <col min="11" max="11" width="0.85546875" style="0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7" width="0" style="0" hidden="1" customWidth="1"/>
    <col min="28" max="28" width="14.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80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5</v>
      </c>
      <c r="D9" s="111" t="s">
        <v>81</v>
      </c>
      <c r="E9" s="111"/>
      <c r="F9" s="111"/>
      <c r="G9" s="25">
        <v>14900</v>
      </c>
      <c r="H9" s="25">
        <v>15644</v>
      </c>
      <c r="I9" s="25">
        <v>15160</v>
      </c>
      <c r="J9" s="26">
        <v>16252</v>
      </c>
      <c r="K9" s="27"/>
      <c r="L9" s="28"/>
      <c r="M9" s="28"/>
      <c r="N9" s="28">
        <v>4800</v>
      </c>
      <c r="O9" s="28"/>
      <c r="P9" s="28"/>
      <c r="Q9" s="28">
        <f aca="true" t="shared" si="0" ref="Q9:Q19">SUM(L9:P9)</f>
        <v>4800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 aca="true" t="shared" si="1" ref="AB9:AB19">SUM(S9:AA9)</f>
        <v>0</v>
      </c>
      <c r="AC9" s="29"/>
      <c r="AD9" s="30">
        <f aca="true" t="shared" si="2" ref="AD9:AD19">Q9+AB9</f>
        <v>4800</v>
      </c>
      <c r="AE9" s="31">
        <v>4800</v>
      </c>
      <c r="AF9" s="32">
        <v>4800</v>
      </c>
    </row>
    <row r="10" spans="2:32" ht="12.75">
      <c r="B10" s="23">
        <v>2</v>
      </c>
      <c r="C10" s="33">
        <v>1</v>
      </c>
      <c r="D10" s="112" t="s">
        <v>82</v>
      </c>
      <c r="E10" s="112"/>
      <c r="F10" s="112"/>
      <c r="G10" s="34">
        <v>14400</v>
      </c>
      <c r="H10" s="34">
        <v>15144</v>
      </c>
      <c r="I10" s="34">
        <v>14660</v>
      </c>
      <c r="J10" s="35">
        <v>15752</v>
      </c>
      <c r="K10" s="27"/>
      <c r="L10" s="36"/>
      <c r="M10" s="36"/>
      <c r="N10" s="36">
        <v>4300</v>
      </c>
      <c r="O10" s="36"/>
      <c r="P10" s="36"/>
      <c r="Q10" s="36">
        <f t="shared" si="0"/>
        <v>4300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4300</v>
      </c>
      <c r="AE10" s="38">
        <v>4300</v>
      </c>
      <c r="AF10" s="39">
        <v>4300</v>
      </c>
    </row>
    <row r="11" spans="2:32" ht="12.75">
      <c r="B11" s="23">
        <v>3</v>
      </c>
      <c r="C11" s="47"/>
      <c r="D11" s="48" t="s">
        <v>83</v>
      </c>
      <c r="E11" s="114" t="s">
        <v>84</v>
      </c>
      <c r="F11" s="114"/>
      <c r="G11" s="49"/>
      <c r="H11" s="49"/>
      <c r="I11" s="49">
        <v>14660</v>
      </c>
      <c r="J11" s="50">
        <v>15752</v>
      </c>
      <c r="K11" s="27"/>
      <c r="L11" s="51"/>
      <c r="M11" s="51"/>
      <c r="N11" s="51">
        <v>4300</v>
      </c>
      <c r="O11" s="51"/>
      <c r="P11" s="51"/>
      <c r="Q11" s="51">
        <f t="shared" si="0"/>
        <v>4300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 t="shared" si="1"/>
        <v>0</v>
      </c>
      <c r="AC11" s="27"/>
      <c r="AD11" s="52">
        <f t="shared" si="2"/>
        <v>4300</v>
      </c>
      <c r="AE11" s="53"/>
      <c r="AF11" s="54"/>
    </row>
    <row r="12" spans="2:32" ht="12.75">
      <c r="B12" s="23">
        <v>4</v>
      </c>
      <c r="C12" s="33">
        <v>2</v>
      </c>
      <c r="D12" s="112" t="s">
        <v>85</v>
      </c>
      <c r="E12" s="112"/>
      <c r="F12" s="112"/>
      <c r="G12" s="34"/>
      <c r="H12" s="34"/>
      <c r="I12" s="34"/>
      <c r="J12" s="35"/>
      <c r="K12" s="27"/>
      <c r="L12" s="36"/>
      <c r="M12" s="36"/>
      <c r="N12" s="36"/>
      <c r="O12" s="36"/>
      <c r="P12" s="36"/>
      <c r="Q12" s="36">
        <f t="shared" si="0"/>
        <v>0</v>
      </c>
      <c r="R12" s="27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1"/>
        <v>0</v>
      </c>
      <c r="AC12" s="29"/>
      <c r="AD12" s="37">
        <f t="shared" si="2"/>
        <v>0</v>
      </c>
      <c r="AE12" s="38"/>
      <c r="AF12" s="39"/>
    </row>
    <row r="13" spans="2:32" ht="12.75">
      <c r="B13" s="23">
        <v>5</v>
      </c>
      <c r="C13" s="47"/>
      <c r="D13" s="48" t="s">
        <v>86</v>
      </c>
      <c r="E13" s="114" t="s">
        <v>85</v>
      </c>
      <c r="F13" s="114"/>
      <c r="G13" s="49"/>
      <c r="H13" s="49"/>
      <c r="I13" s="49"/>
      <c r="J13" s="50"/>
      <c r="K13" s="27"/>
      <c r="L13" s="51"/>
      <c r="M13" s="51"/>
      <c r="N13" s="51"/>
      <c r="O13" s="51"/>
      <c r="P13" s="51"/>
      <c r="Q13" s="51">
        <f t="shared" si="0"/>
        <v>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0</v>
      </c>
      <c r="AE13" s="53"/>
      <c r="AF13" s="54"/>
    </row>
    <row r="14" spans="2:32" ht="12.75">
      <c r="B14" s="23">
        <v>6</v>
      </c>
      <c r="C14" s="33">
        <v>3</v>
      </c>
      <c r="D14" s="112" t="s">
        <v>87</v>
      </c>
      <c r="E14" s="112"/>
      <c r="F14" s="112"/>
      <c r="G14" s="34"/>
      <c r="H14" s="34"/>
      <c r="I14" s="34"/>
      <c r="J14" s="35"/>
      <c r="K14" s="27"/>
      <c r="L14" s="36"/>
      <c r="M14" s="36"/>
      <c r="N14" s="36"/>
      <c r="O14" s="36"/>
      <c r="P14" s="36"/>
      <c r="Q14" s="36">
        <f t="shared" si="0"/>
        <v>0</v>
      </c>
      <c r="R14" s="27"/>
      <c r="S14" s="36"/>
      <c r="T14" s="36"/>
      <c r="U14" s="36"/>
      <c r="V14" s="36"/>
      <c r="W14" s="36"/>
      <c r="X14" s="36"/>
      <c r="Y14" s="36"/>
      <c r="Z14" s="36"/>
      <c r="AA14" s="36"/>
      <c r="AB14" s="36">
        <f t="shared" si="1"/>
        <v>0</v>
      </c>
      <c r="AC14" s="29"/>
      <c r="AD14" s="37">
        <f t="shared" si="2"/>
        <v>0</v>
      </c>
      <c r="AE14" s="38"/>
      <c r="AF14" s="39"/>
    </row>
    <row r="15" spans="2:32" ht="12.75">
      <c r="B15" s="23">
        <v>7</v>
      </c>
      <c r="C15" s="47"/>
      <c r="D15" s="48" t="s">
        <v>88</v>
      </c>
      <c r="E15" s="114" t="s">
        <v>89</v>
      </c>
      <c r="F15" s="114"/>
      <c r="G15" s="49"/>
      <c r="H15" s="49"/>
      <c r="I15" s="49"/>
      <c r="J15" s="50"/>
      <c r="K15" s="27"/>
      <c r="L15" s="51"/>
      <c r="M15" s="51"/>
      <c r="N15" s="51"/>
      <c r="O15" s="51"/>
      <c r="P15" s="51"/>
      <c r="Q15" s="51">
        <f t="shared" si="0"/>
        <v>0</v>
      </c>
      <c r="R15" s="27"/>
      <c r="S15" s="51"/>
      <c r="T15" s="51"/>
      <c r="U15" s="51"/>
      <c r="V15" s="51"/>
      <c r="W15" s="51"/>
      <c r="X15" s="51"/>
      <c r="Y15" s="51"/>
      <c r="Z15" s="51"/>
      <c r="AA15" s="51"/>
      <c r="AB15" s="51">
        <f t="shared" si="1"/>
        <v>0</v>
      </c>
      <c r="AC15" s="27"/>
      <c r="AD15" s="52">
        <f t="shared" si="2"/>
        <v>0</v>
      </c>
      <c r="AE15" s="53"/>
      <c r="AF15" s="54"/>
    </row>
    <row r="16" spans="2:32" ht="12.75">
      <c r="B16" s="23">
        <v>8</v>
      </c>
      <c r="C16" s="33">
        <v>4</v>
      </c>
      <c r="D16" s="112" t="s">
        <v>90</v>
      </c>
      <c r="E16" s="112"/>
      <c r="F16" s="112"/>
      <c r="G16" s="34">
        <v>500</v>
      </c>
      <c r="H16" s="34">
        <v>500</v>
      </c>
      <c r="I16" s="34">
        <v>500</v>
      </c>
      <c r="J16" s="35">
        <v>500</v>
      </c>
      <c r="K16" s="27"/>
      <c r="L16" s="36"/>
      <c r="M16" s="36"/>
      <c r="N16" s="36">
        <v>500</v>
      </c>
      <c r="O16" s="36"/>
      <c r="P16" s="36"/>
      <c r="Q16" s="36">
        <f t="shared" si="0"/>
        <v>500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500</v>
      </c>
      <c r="AE16" s="38">
        <v>500</v>
      </c>
      <c r="AF16" s="39">
        <v>500</v>
      </c>
    </row>
    <row r="17" spans="2:32" ht="12.75">
      <c r="B17" s="23">
        <v>9</v>
      </c>
      <c r="C17" s="47"/>
      <c r="D17" s="48" t="s">
        <v>91</v>
      </c>
      <c r="E17" s="114" t="s">
        <v>92</v>
      </c>
      <c r="F17" s="114"/>
      <c r="G17" s="49"/>
      <c r="H17" s="49"/>
      <c r="I17" s="49">
        <v>500</v>
      </c>
      <c r="J17" s="50">
        <v>500</v>
      </c>
      <c r="K17" s="27"/>
      <c r="L17" s="51"/>
      <c r="M17" s="51"/>
      <c r="N17" s="51">
        <v>500</v>
      </c>
      <c r="O17" s="51"/>
      <c r="P17" s="51"/>
      <c r="Q17" s="51">
        <f t="shared" si="0"/>
        <v>500</v>
      </c>
      <c r="R17" s="27"/>
      <c r="S17" s="51"/>
      <c r="T17" s="51"/>
      <c r="U17" s="51"/>
      <c r="V17" s="51"/>
      <c r="W17" s="51"/>
      <c r="X17" s="51"/>
      <c r="Y17" s="51"/>
      <c r="Z17" s="51"/>
      <c r="AA17" s="51"/>
      <c r="AB17" s="51">
        <f t="shared" si="1"/>
        <v>0</v>
      </c>
      <c r="AC17" s="27"/>
      <c r="AD17" s="52">
        <f t="shared" si="2"/>
        <v>500</v>
      </c>
      <c r="AE17" s="53"/>
      <c r="AF17" s="54"/>
    </row>
    <row r="18" spans="2:32" ht="12.75">
      <c r="B18" s="23">
        <v>10</v>
      </c>
      <c r="C18" s="33">
        <v>5</v>
      </c>
      <c r="D18" s="112" t="s">
        <v>93</v>
      </c>
      <c r="E18" s="112"/>
      <c r="F18" s="112"/>
      <c r="G18" s="34"/>
      <c r="H18" s="34"/>
      <c r="I18" s="34"/>
      <c r="J18" s="35"/>
      <c r="K18" s="27"/>
      <c r="L18" s="36"/>
      <c r="M18" s="36"/>
      <c r="N18" s="36"/>
      <c r="O18" s="36"/>
      <c r="P18" s="36"/>
      <c r="Q18" s="36">
        <f t="shared" si="0"/>
        <v>0</v>
      </c>
      <c r="R18" s="27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1"/>
        <v>0</v>
      </c>
      <c r="AC18" s="29"/>
      <c r="AD18" s="37">
        <f t="shared" si="2"/>
        <v>0</v>
      </c>
      <c r="AE18" s="38"/>
      <c r="AF18" s="39"/>
    </row>
    <row r="19" spans="2:32" ht="12.75">
      <c r="B19" s="23">
        <v>11</v>
      </c>
      <c r="C19" s="47"/>
      <c r="D19" s="48" t="s">
        <v>91</v>
      </c>
      <c r="E19" s="114" t="s">
        <v>92</v>
      </c>
      <c r="F19" s="114"/>
      <c r="G19" s="49"/>
      <c r="H19" s="49"/>
      <c r="I19" s="49"/>
      <c r="J19" s="50"/>
      <c r="K19" s="27"/>
      <c r="L19" s="51"/>
      <c r="M19" s="51"/>
      <c r="N19" s="51"/>
      <c r="O19" s="51"/>
      <c r="P19" s="51"/>
      <c r="Q19" s="51">
        <f t="shared" si="0"/>
        <v>0</v>
      </c>
      <c r="R19" s="27"/>
      <c r="S19" s="51"/>
      <c r="T19" s="51"/>
      <c r="U19" s="51"/>
      <c r="V19" s="51"/>
      <c r="W19" s="51"/>
      <c r="X19" s="51"/>
      <c r="Y19" s="51"/>
      <c r="Z19" s="51"/>
      <c r="AA19" s="51"/>
      <c r="AB19" s="51">
        <f t="shared" si="1"/>
        <v>0</v>
      </c>
      <c r="AC19" s="27"/>
      <c r="AD19" s="52">
        <f t="shared" si="2"/>
        <v>0</v>
      </c>
      <c r="AE19" s="53"/>
      <c r="AF19" s="54"/>
    </row>
    <row r="20" spans="2:32" ht="12.75">
      <c r="B20" s="55"/>
      <c r="C20" s="55"/>
      <c r="D20" s="55"/>
      <c r="E20" s="55"/>
      <c r="F20" s="55"/>
      <c r="G20" s="55"/>
      <c r="H20" s="55"/>
      <c r="I20" s="55"/>
      <c r="J20" s="55"/>
      <c r="K20" s="3"/>
      <c r="L20" s="55"/>
      <c r="M20" s="55"/>
      <c r="N20" s="55"/>
      <c r="O20" s="55"/>
      <c r="P20" s="55"/>
      <c r="Q20" s="55"/>
      <c r="R20" s="3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55"/>
      <c r="AE20" s="55"/>
      <c r="AF20" s="55"/>
    </row>
  </sheetData>
  <sheetProtection password="CBA9" sheet="1" objects="1" scenarios="1"/>
  <mergeCells count="35">
    <mergeCell ref="E19:F19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00390625" style="0" customWidth="1"/>
    <col min="9" max="9" width="8.7109375" style="0" customWidth="1"/>
    <col min="10" max="10" width="10.7109375" style="0" customWidth="1"/>
    <col min="11" max="11" width="0.85546875" style="0" customWidth="1"/>
    <col min="12" max="16" width="0" style="0" hidden="1" customWidth="1"/>
    <col min="17" max="17" width="14.140625" style="0" customWidth="1"/>
    <col min="18" max="18" width="0.85546875" style="0" customWidth="1"/>
    <col min="19" max="27" width="0" style="0" hidden="1" customWidth="1"/>
    <col min="28" max="28" width="14.2812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94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6</v>
      </c>
      <c r="D9" s="111" t="s">
        <v>95</v>
      </c>
      <c r="E9" s="111"/>
      <c r="F9" s="111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96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97</v>
      </c>
      <c r="E11" s="114" t="s">
        <v>98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 objects="1" scenarios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1.421875" style="0" customWidth="1"/>
    <col min="9" max="9" width="8.7109375" style="0" customWidth="1"/>
    <col min="10" max="10" width="11.421875" style="0" customWidth="1"/>
    <col min="11" max="11" width="0.85546875" style="0" customWidth="1"/>
    <col min="12" max="12" width="0" style="0" hidden="1" customWidth="1"/>
    <col min="13" max="14" width="8.7109375" style="0" customWidth="1"/>
    <col min="15" max="16" width="0" style="0" hidden="1" customWidth="1"/>
    <col min="17" max="17" width="8.7109375" style="0" customWidth="1"/>
    <col min="18" max="18" width="0.85546875" style="0" customWidth="1"/>
    <col min="19" max="22" width="0" style="0" hidden="1" customWidth="1"/>
    <col min="23" max="24" width="7.7109375" style="0" customWidth="1"/>
    <col min="25" max="27" width="0" style="0" hidden="1" customWidth="1"/>
    <col min="28" max="28" width="7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99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7</v>
      </c>
      <c r="D9" s="111" t="s">
        <v>100</v>
      </c>
      <c r="E9" s="111"/>
      <c r="F9" s="111"/>
      <c r="G9" s="25">
        <v>38001</v>
      </c>
      <c r="H9" s="25">
        <v>33127</v>
      </c>
      <c r="I9" s="25">
        <v>22963</v>
      </c>
      <c r="J9" s="26">
        <v>36243</v>
      </c>
      <c r="K9" s="27"/>
      <c r="L9" s="28"/>
      <c r="M9" s="28">
        <v>376</v>
      </c>
      <c r="N9" s="28">
        <v>12170</v>
      </c>
      <c r="O9" s="28"/>
      <c r="P9" s="28"/>
      <c r="Q9" s="28">
        <f aca="true" t="shared" si="0" ref="Q9:Q22">SUM(L9:P9)</f>
        <v>12546</v>
      </c>
      <c r="R9" s="27"/>
      <c r="S9" s="28"/>
      <c r="T9" s="28"/>
      <c r="U9" s="28"/>
      <c r="V9" s="28"/>
      <c r="W9" s="28">
        <v>6000</v>
      </c>
      <c r="X9" s="28">
        <v>11000</v>
      </c>
      <c r="Y9" s="28"/>
      <c r="Z9" s="28"/>
      <c r="AA9" s="28"/>
      <c r="AB9" s="28">
        <f aca="true" t="shared" si="1" ref="AB9:AB22">SUM(S9:AA9)</f>
        <v>17000</v>
      </c>
      <c r="AC9" s="29"/>
      <c r="AD9" s="30">
        <f aca="true" t="shared" si="2" ref="AD9:AD22">Q9+AB9</f>
        <v>29546</v>
      </c>
      <c r="AE9" s="31">
        <v>20046</v>
      </c>
      <c r="AF9" s="32">
        <v>20046</v>
      </c>
    </row>
    <row r="10" spans="2:32" ht="12.75">
      <c r="B10" s="23">
        <v>2</v>
      </c>
      <c r="C10" s="33">
        <v>1</v>
      </c>
      <c r="D10" s="112" t="s">
        <v>101</v>
      </c>
      <c r="E10" s="112"/>
      <c r="F10" s="112"/>
      <c r="G10" s="34"/>
      <c r="H10" s="34"/>
      <c r="I10" s="34">
        <v>20</v>
      </c>
      <c r="J10" s="35">
        <v>20</v>
      </c>
      <c r="K10" s="27"/>
      <c r="L10" s="36"/>
      <c r="M10" s="36"/>
      <c r="N10" s="36">
        <v>20</v>
      </c>
      <c r="O10" s="36"/>
      <c r="P10" s="36"/>
      <c r="Q10" s="36">
        <f t="shared" si="0"/>
        <v>20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 t="shared" si="1"/>
        <v>0</v>
      </c>
      <c r="AC10" s="29"/>
      <c r="AD10" s="37">
        <f t="shared" si="2"/>
        <v>20</v>
      </c>
      <c r="AE10" s="38">
        <v>20</v>
      </c>
      <c r="AF10" s="39">
        <v>20</v>
      </c>
    </row>
    <row r="11" spans="2:32" ht="12.75">
      <c r="B11" s="23">
        <v>3</v>
      </c>
      <c r="C11" s="40">
        <v>1</v>
      </c>
      <c r="D11" s="113" t="s">
        <v>102</v>
      </c>
      <c r="E11" s="113"/>
      <c r="F11" s="113"/>
      <c r="G11" s="41"/>
      <c r="H11" s="41"/>
      <c r="I11" s="41"/>
      <c r="J11" s="42"/>
      <c r="K11" s="27"/>
      <c r="L11" s="43"/>
      <c r="M11" s="43"/>
      <c r="N11" s="43"/>
      <c r="O11" s="43"/>
      <c r="P11" s="43"/>
      <c r="Q11" s="43">
        <f t="shared" si="0"/>
        <v>0</v>
      </c>
      <c r="R11" s="27"/>
      <c r="S11" s="43"/>
      <c r="T11" s="43"/>
      <c r="U11" s="43"/>
      <c r="V11" s="43"/>
      <c r="W11" s="43"/>
      <c r="X11" s="43"/>
      <c r="Y11" s="43"/>
      <c r="Z11" s="43"/>
      <c r="AA11" s="43"/>
      <c r="AB11" s="43">
        <f t="shared" si="1"/>
        <v>0</v>
      </c>
      <c r="AC11" s="27"/>
      <c r="AD11" s="44">
        <f t="shared" si="2"/>
        <v>0</v>
      </c>
      <c r="AE11" s="45"/>
      <c r="AF11" s="46"/>
    </row>
    <row r="12" spans="2:32" ht="12.75">
      <c r="B12" s="23">
        <v>4</v>
      </c>
      <c r="C12" s="40">
        <v>2</v>
      </c>
      <c r="D12" s="113" t="s">
        <v>103</v>
      </c>
      <c r="E12" s="113"/>
      <c r="F12" s="113"/>
      <c r="G12" s="41"/>
      <c r="H12" s="41"/>
      <c r="I12" s="41">
        <v>20</v>
      </c>
      <c r="J12" s="42">
        <v>20</v>
      </c>
      <c r="K12" s="27"/>
      <c r="L12" s="43"/>
      <c r="M12" s="43"/>
      <c r="N12" s="43">
        <v>20</v>
      </c>
      <c r="O12" s="43"/>
      <c r="P12" s="43"/>
      <c r="Q12" s="43">
        <f t="shared" si="0"/>
        <v>20</v>
      </c>
      <c r="R12" s="27"/>
      <c r="S12" s="43"/>
      <c r="T12" s="43"/>
      <c r="U12" s="43"/>
      <c r="V12" s="43"/>
      <c r="W12" s="43"/>
      <c r="X12" s="43"/>
      <c r="Y12" s="43"/>
      <c r="Z12" s="43"/>
      <c r="AA12" s="43"/>
      <c r="AB12" s="43">
        <f t="shared" si="1"/>
        <v>0</v>
      </c>
      <c r="AC12" s="27"/>
      <c r="AD12" s="44">
        <f t="shared" si="2"/>
        <v>20</v>
      </c>
      <c r="AE12" s="45">
        <v>20</v>
      </c>
      <c r="AF12" s="46">
        <v>20</v>
      </c>
    </row>
    <row r="13" spans="2:32" ht="12.75">
      <c r="B13" s="23">
        <v>5</v>
      </c>
      <c r="C13" s="47"/>
      <c r="D13" s="48" t="s">
        <v>104</v>
      </c>
      <c r="E13" s="114" t="s">
        <v>105</v>
      </c>
      <c r="F13" s="114"/>
      <c r="G13" s="49"/>
      <c r="H13" s="49"/>
      <c r="I13" s="49">
        <v>20</v>
      </c>
      <c r="J13" s="50">
        <v>20</v>
      </c>
      <c r="K13" s="27"/>
      <c r="L13" s="51"/>
      <c r="M13" s="51"/>
      <c r="N13" s="51">
        <v>20</v>
      </c>
      <c r="O13" s="51"/>
      <c r="P13" s="51"/>
      <c r="Q13" s="51">
        <f t="shared" si="0"/>
        <v>20</v>
      </c>
      <c r="R13" s="27"/>
      <c r="S13" s="51"/>
      <c r="T13" s="51"/>
      <c r="U13" s="51"/>
      <c r="V13" s="51"/>
      <c r="W13" s="51"/>
      <c r="X13" s="51"/>
      <c r="Y13" s="51"/>
      <c r="Z13" s="51"/>
      <c r="AA13" s="51"/>
      <c r="AB13" s="51">
        <f t="shared" si="1"/>
        <v>0</v>
      </c>
      <c r="AC13" s="27"/>
      <c r="AD13" s="52">
        <f t="shared" si="2"/>
        <v>20</v>
      </c>
      <c r="AE13" s="53"/>
      <c r="AF13" s="54"/>
    </row>
    <row r="14" spans="2:32" ht="12.75">
      <c r="B14" s="23">
        <v>6</v>
      </c>
      <c r="C14" s="33">
        <v>2</v>
      </c>
      <c r="D14" s="112" t="s">
        <v>106</v>
      </c>
      <c r="E14" s="112"/>
      <c r="F14" s="112"/>
      <c r="G14" s="34">
        <v>13914</v>
      </c>
      <c r="H14" s="34">
        <v>12417</v>
      </c>
      <c r="I14" s="34">
        <v>11080</v>
      </c>
      <c r="J14" s="35">
        <v>20980</v>
      </c>
      <c r="K14" s="27"/>
      <c r="L14" s="36"/>
      <c r="M14" s="36"/>
      <c r="N14" s="36">
        <v>80</v>
      </c>
      <c r="O14" s="36"/>
      <c r="P14" s="36"/>
      <c r="Q14" s="36">
        <f t="shared" si="0"/>
        <v>80</v>
      </c>
      <c r="R14" s="27"/>
      <c r="S14" s="36"/>
      <c r="T14" s="36"/>
      <c r="U14" s="36"/>
      <c r="V14" s="36"/>
      <c r="W14" s="36">
        <v>6000</v>
      </c>
      <c r="X14" s="36">
        <v>11000</v>
      </c>
      <c r="Y14" s="36"/>
      <c r="Z14" s="36"/>
      <c r="AA14" s="36"/>
      <c r="AB14" s="36">
        <f t="shared" si="1"/>
        <v>17000</v>
      </c>
      <c r="AC14" s="29"/>
      <c r="AD14" s="37">
        <f t="shared" si="2"/>
        <v>17080</v>
      </c>
      <c r="AE14" s="38">
        <v>10080</v>
      </c>
      <c r="AF14" s="39">
        <v>10080</v>
      </c>
    </row>
    <row r="15" spans="2:32" ht="12.75">
      <c r="B15" s="23">
        <v>7</v>
      </c>
      <c r="C15" s="47"/>
      <c r="D15" s="48" t="s">
        <v>104</v>
      </c>
      <c r="E15" s="114" t="s">
        <v>105</v>
      </c>
      <c r="F15" s="114"/>
      <c r="G15" s="49"/>
      <c r="H15" s="49"/>
      <c r="I15" s="49">
        <v>11080</v>
      </c>
      <c r="J15" s="50">
        <v>20980</v>
      </c>
      <c r="K15" s="27"/>
      <c r="L15" s="51"/>
      <c r="M15" s="51"/>
      <c r="N15" s="51">
        <v>80</v>
      </c>
      <c r="O15" s="51"/>
      <c r="P15" s="51"/>
      <c r="Q15" s="51">
        <f t="shared" si="0"/>
        <v>80</v>
      </c>
      <c r="R15" s="27"/>
      <c r="S15" s="51"/>
      <c r="T15" s="51"/>
      <c r="U15" s="51"/>
      <c r="V15" s="51"/>
      <c r="W15" s="51">
        <v>6000</v>
      </c>
      <c r="X15" s="51">
        <v>11000</v>
      </c>
      <c r="Y15" s="51"/>
      <c r="Z15" s="51"/>
      <c r="AA15" s="51"/>
      <c r="AB15" s="51">
        <f t="shared" si="1"/>
        <v>17000</v>
      </c>
      <c r="AC15" s="27"/>
      <c r="AD15" s="52">
        <f t="shared" si="2"/>
        <v>17080</v>
      </c>
      <c r="AE15" s="53"/>
      <c r="AF15" s="54"/>
    </row>
    <row r="16" spans="2:32" ht="12.75">
      <c r="B16" s="23">
        <v>8</v>
      </c>
      <c r="C16" s="33">
        <v>3</v>
      </c>
      <c r="D16" s="112" t="s">
        <v>107</v>
      </c>
      <c r="E16" s="112"/>
      <c r="F16" s="112"/>
      <c r="G16" s="34">
        <v>22346</v>
      </c>
      <c r="H16" s="34">
        <v>19148</v>
      </c>
      <c r="I16" s="34">
        <v>10000</v>
      </c>
      <c r="J16" s="35">
        <v>12430</v>
      </c>
      <c r="K16" s="27"/>
      <c r="L16" s="36"/>
      <c r="M16" s="36"/>
      <c r="N16" s="36">
        <v>10000</v>
      </c>
      <c r="O16" s="36"/>
      <c r="P16" s="36"/>
      <c r="Q16" s="36">
        <f t="shared" si="0"/>
        <v>10000</v>
      </c>
      <c r="R16" s="27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1"/>
        <v>0</v>
      </c>
      <c r="AC16" s="29"/>
      <c r="AD16" s="37">
        <f t="shared" si="2"/>
        <v>10000</v>
      </c>
      <c r="AE16" s="38">
        <v>6000</v>
      </c>
      <c r="AF16" s="39">
        <v>6000</v>
      </c>
    </row>
    <row r="17" spans="2:32" ht="12.75">
      <c r="B17" s="23">
        <v>9</v>
      </c>
      <c r="C17" s="40">
        <v>1</v>
      </c>
      <c r="D17" s="113" t="s">
        <v>108</v>
      </c>
      <c r="E17" s="113"/>
      <c r="F17" s="113"/>
      <c r="G17" s="41">
        <v>22346</v>
      </c>
      <c r="H17" s="41">
        <v>19148</v>
      </c>
      <c r="I17" s="41">
        <v>10000</v>
      </c>
      <c r="J17" s="42">
        <v>12430</v>
      </c>
      <c r="K17" s="27"/>
      <c r="L17" s="43"/>
      <c r="M17" s="43"/>
      <c r="N17" s="43">
        <v>10000</v>
      </c>
      <c r="O17" s="43"/>
      <c r="P17" s="43"/>
      <c r="Q17" s="43">
        <f t="shared" si="0"/>
        <v>10000</v>
      </c>
      <c r="R17" s="27"/>
      <c r="S17" s="43"/>
      <c r="T17" s="43"/>
      <c r="U17" s="43"/>
      <c r="V17" s="43"/>
      <c r="W17" s="43"/>
      <c r="X17" s="43"/>
      <c r="Y17" s="43"/>
      <c r="Z17" s="43"/>
      <c r="AA17" s="43"/>
      <c r="AB17" s="43">
        <f t="shared" si="1"/>
        <v>0</v>
      </c>
      <c r="AC17" s="27"/>
      <c r="AD17" s="44">
        <f t="shared" si="2"/>
        <v>10000</v>
      </c>
      <c r="AE17" s="45">
        <v>6000</v>
      </c>
      <c r="AF17" s="46">
        <v>6000</v>
      </c>
    </row>
    <row r="18" spans="2:32" ht="12.75">
      <c r="B18" s="23">
        <v>10</v>
      </c>
      <c r="C18" s="47"/>
      <c r="D18" s="48" t="s">
        <v>104</v>
      </c>
      <c r="E18" s="114" t="s">
        <v>105</v>
      </c>
      <c r="F18" s="114"/>
      <c r="G18" s="49"/>
      <c r="H18" s="49"/>
      <c r="I18" s="49">
        <v>10000</v>
      </c>
      <c r="J18" s="50">
        <v>12430</v>
      </c>
      <c r="K18" s="27"/>
      <c r="L18" s="51"/>
      <c r="M18" s="51"/>
      <c r="N18" s="51">
        <v>10000</v>
      </c>
      <c r="O18" s="51"/>
      <c r="P18" s="51"/>
      <c r="Q18" s="51">
        <f t="shared" si="0"/>
        <v>10000</v>
      </c>
      <c r="R18" s="27"/>
      <c r="S18" s="51"/>
      <c r="T18" s="51"/>
      <c r="U18" s="51"/>
      <c r="V18" s="51"/>
      <c r="W18" s="51"/>
      <c r="X18" s="51"/>
      <c r="Y18" s="51"/>
      <c r="Z18" s="51"/>
      <c r="AA18" s="51"/>
      <c r="AB18" s="51">
        <f t="shared" si="1"/>
        <v>0</v>
      </c>
      <c r="AC18" s="27"/>
      <c r="AD18" s="52">
        <f t="shared" si="2"/>
        <v>10000</v>
      </c>
      <c r="AE18" s="53"/>
      <c r="AF18" s="54"/>
    </row>
    <row r="19" spans="2:32" ht="12.75">
      <c r="B19" s="23">
        <v>11</v>
      </c>
      <c r="C19" s="33">
        <v>4</v>
      </c>
      <c r="D19" s="112" t="s">
        <v>109</v>
      </c>
      <c r="E19" s="112"/>
      <c r="F19" s="112"/>
      <c r="G19" s="34">
        <v>1321</v>
      </c>
      <c r="H19" s="34">
        <v>1562</v>
      </c>
      <c r="I19" s="34">
        <v>1363</v>
      </c>
      <c r="J19" s="35">
        <v>1613</v>
      </c>
      <c r="K19" s="27"/>
      <c r="L19" s="36"/>
      <c r="M19" s="36">
        <v>376</v>
      </c>
      <c r="N19" s="36">
        <v>1070</v>
      </c>
      <c r="O19" s="36"/>
      <c r="P19" s="36"/>
      <c r="Q19" s="36">
        <f t="shared" si="0"/>
        <v>1446</v>
      </c>
      <c r="R19" s="27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1"/>
        <v>0</v>
      </c>
      <c r="AC19" s="29"/>
      <c r="AD19" s="37">
        <f t="shared" si="2"/>
        <v>1446</v>
      </c>
      <c r="AE19" s="38">
        <v>1446</v>
      </c>
      <c r="AF19" s="39">
        <v>1446</v>
      </c>
    </row>
    <row r="20" spans="2:32" ht="12.75">
      <c r="B20" s="23">
        <v>12</v>
      </c>
      <c r="C20" s="47"/>
      <c r="D20" s="48" t="s">
        <v>104</v>
      </c>
      <c r="E20" s="114" t="s">
        <v>105</v>
      </c>
      <c r="F20" s="114"/>
      <c r="G20" s="49"/>
      <c r="H20" s="49"/>
      <c r="I20" s="49">
        <v>1363</v>
      </c>
      <c r="J20" s="50">
        <v>1613</v>
      </c>
      <c r="K20" s="27"/>
      <c r="L20" s="51"/>
      <c r="M20" s="51">
        <v>376</v>
      </c>
      <c r="N20" s="51">
        <v>1070</v>
      </c>
      <c r="O20" s="51"/>
      <c r="P20" s="51"/>
      <c r="Q20" s="51">
        <f t="shared" si="0"/>
        <v>1446</v>
      </c>
      <c r="R20" s="27"/>
      <c r="S20" s="51"/>
      <c r="T20" s="51"/>
      <c r="U20" s="51"/>
      <c r="V20" s="51"/>
      <c r="W20" s="51"/>
      <c r="X20" s="51"/>
      <c r="Y20" s="51"/>
      <c r="Z20" s="51"/>
      <c r="AA20" s="51"/>
      <c r="AB20" s="51">
        <f t="shared" si="1"/>
        <v>0</v>
      </c>
      <c r="AC20" s="27"/>
      <c r="AD20" s="52">
        <f t="shared" si="2"/>
        <v>1446</v>
      </c>
      <c r="AE20" s="53"/>
      <c r="AF20" s="54"/>
    </row>
    <row r="21" spans="2:32" ht="12.75">
      <c r="B21" s="23">
        <v>13</v>
      </c>
      <c r="C21" s="33">
        <v>5</v>
      </c>
      <c r="D21" s="112" t="s">
        <v>110</v>
      </c>
      <c r="E21" s="112"/>
      <c r="F21" s="112"/>
      <c r="G21" s="34">
        <v>420</v>
      </c>
      <c r="H21" s="34"/>
      <c r="I21" s="34">
        <v>500</v>
      </c>
      <c r="J21" s="35">
        <v>1200</v>
      </c>
      <c r="K21" s="27"/>
      <c r="L21" s="36"/>
      <c r="M21" s="36"/>
      <c r="N21" s="36">
        <v>1000</v>
      </c>
      <c r="O21" s="36"/>
      <c r="P21" s="36"/>
      <c r="Q21" s="36">
        <f t="shared" si="0"/>
        <v>1000</v>
      </c>
      <c r="R21" s="27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1"/>
        <v>0</v>
      </c>
      <c r="AC21" s="29"/>
      <c r="AD21" s="37">
        <f t="shared" si="2"/>
        <v>1000</v>
      </c>
      <c r="AE21" s="38">
        <v>2500</v>
      </c>
      <c r="AF21" s="39">
        <v>2500</v>
      </c>
    </row>
    <row r="22" spans="2:32" ht="12.75">
      <c r="B22" s="23">
        <v>14</v>
      </c>
      <c r="C22" s="47"/>
      <c r="D22" s="48" t="s">
        <v>104</v>
      </c>
      <c r="E22" s="114" t="s">
        <v>105</v>
      </c>
      <c r="F22" s="114"/>
      <c r="G22" s="49"/>
      <c r="H22" s="49"/>
      <c r="I22" s="49">
        <v>500</v>
      </c>
      <c r="J22" s="50">
        <v>1200</v>
      </c>
      <c r="K22" s="27"/>
      <c r="L22" s="51"/>
      <c r="M22" s="51"/>
      <c r="N22" s="51">
        <v>1000</v>
      </c>
      <c r="O22" s="51"/>
      <c r="P22" s="51"/>
      <c r="Q22" s="51">
        <f t="shared" si="0"/>
        <v>1000</v>
      </c>
      <c r="R22" s="27"/>
      <c r="S22" s="51"/>
      <c r="T22" s="51"/>
      <c r="U22" s="51"/>
      <c r="V22" s="51"/>
      <c r="W22" s="51"/>
      <c r="X22" s="51"/>
      <c r="Y22" s="51"/>
      <c r="Z22" s="51"/>
      <c r="AA22" s="51"/>
      <c r="AB22" s="51">
        <f t="shared" si="1"/>
        <v>0</v>
      </c>
      <c r="AC22" s="27"/>
      <c r="AD22" s="52">
        <f t="shared" si="2"/>
        <v>1000</v>
      </c>
      <c r="AE22" s="53"/>
      <c r="AF22" s="54"/>
    </row>
    <row r="23" spans="2:32" ht="12.75"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55"/>
      <c r="M23" s="55"/>
      <c r="N23" s="55"/>
      <c r="O23" s="55"/>
      <c r="P23" s="55"/>
      <c r="Q23" s="55"/>
      <c r="R23" s="3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2"/>
      <c r="AD23" s="55"/>
      <c r="AE23" s="55"/>
      <c r="AF23" s="55"/>
    </row>
  </sheetData>
  <sheetProtection password="CBA9" sheet="1" objects="1" scenarios="1"/>
  <mergeCells count="38">
    <mergeCell ref="D19:F19"/>
    <mergeCell ref="E20:F20"/>
    <mergeCell ref="D21:F21"/>
    <mergeCell ref="E22:F22"/>
    <mergeCell ref="E13:F13"/>
    <mergeCell ref="D14:F14"/>
    <mergeCell ref="E15:F15"/>
    <mergeCell ref="D16:F16"/>
    <mergeCell ref="D17:F17"/>
    <mergeCell ref="E18:F18"/>
    <mergeCell ref="AA7:AA8"/>
    <mergeCell ref="AB7:AB8"/>
    <mergeCell ref="D9:F9"/>
    <mergeCell ref="D10:F10"/>
    <mergeCell ref="D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0.85546875" style="0" customWidth="1"/>
    <col min="12" max="16" width="0" style="0" hidden="1" customWidth="1"/>
    <col min="17" max="17" width="11.140625" style="0" customWidth="1"/>
    <col min="18" max="18" width="0.85546875" style="0" customWidth="1"/>
    <col min="19" max="27" width="0" style="0" hidden="1" customWidth="1"/>
    <col min="28" max="28" width="14.71093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111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8</v>
      </c>
      <c r="D9" s="111" t="s">
        <v>112</v>
      </c>
      <c r="E9" s="111"/>
      <c r="F9" s="111"/>
      <c r="G9" s="25">
        <v>5999</v>
      </c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113</v>
      </c>
      <c r="E10" s="112"/>
      <c r="F10" s="112"/>
      <c r="G10" s="34">
        <v>5999</v>
      </c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104</v>
      </c>
      <c r="E11" s="114" t="s">
        <v>105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 objects="1" scenarios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140625" style="0" customWidth="1"/>
    <col min="9" max="9" width="8.7109375" style="0" customWidth="1"/>
    <col min="10" max="10" width="11.140625" style="0" customWidth="1"/>
    <col min="11" max="11" width="0.85546875" style="0" customWidth="1"/>
    <col min="12" max="16" width="0" style="0" hidden="1" customWidth="1"/>
    <col min="17" max="17" width="11.8515625" style="0" customWidth="1"/>
    <col min="18" max="18" width="0.85546875" style="0" customWidth="1"/>
    <col min="19" max="27" width="0" style="0" hidden="1" customWidth="1"/>
    <col min="28" max="28" width="13.57421875" style="0" customWidth="1"/>
    <col min="29" max="29" width="0.71875" style="0" customWidth="1"/>
    <col min="30" max="30" width="10.140625" style="0" customWidth="1"/>
    <col min="31" max="32" width="9.28125" style="0" customWidth="1"/>
  </cols>
  <sheetData>
    <row r="1" ht="12.75" collapsed="1">
      <c r="A1" t="s">
        <v>214</v>
      </c>
    </row>
    <row r="2" ht="15.75">
      <c r="B2" s="1" t="s">
        <v>114</v>
      </c>
    </row>
    <row r="4" spans="2:32" ht="12.75">
      <c r="B4" s="104"/>
      <c r="C4" s="104"/>
      <c r="D4" s="104"/>
      <c r="E4" s="104"/>
      <c r="F4" s="10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7"/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7"/>
      <c r="AD4" s="4" t="s">
        <v>0</v>
      </c>
      <c r="AE4" s="5" t="s">
        <v>0</v>
      </c>
      <c r="AF4" s="6" t="s">
        <v>0</v>
      </c>
    </row>
    <row r="5" spans="2:32" ht="22.5">
      <c r="B5" s="104"/>
      <c r="C5" s="104"/>
      <c r="D5" s="104"/>
      <c r="E5" s="104"/>
      <c r="F5" s="104"/>
      <c r="G5" s="9" t="s">
        <v>1</v>
      </c>
      <c r="H5" s="10" t="s">
        <v>1</v>
      </c>
      <c r="I5" s="10"/>
      <c r="J5" s="11" t="s">
        <v>2</v>
      </c>
      <c r="K5" s="12"/>
      <c r="L5" s="105" t="s">
        <v>3</v>
      </c>
      <c r="M5" s="105"/>
      <c r="N5" s="105"/>
      <c r="O5" s="105"/>
      <c r="P5" s="105"/>
      <c r="Q5" s="105"/>
      <c r="R5" s="12"/>
      <c r="S5" s="105" t="s">
        <v>4</v>
      </c>
      <c r="T5" s="105"/>
      <c r="U5" s="105"/>
      <c r="V5" s="105"/>
      <c r="W5" s="105"/>
      <c r="X5" s="105"/>
      <c r="Y5" s="105"/>
      <c r="Z5" s="105"/>
      <c r="AA5" s="105"/>
      <c r="AB5" s="105"/>
      <c r="AC5" s="13"/>
      <c r="AD5" s="14"/>
      <c r="AE5" s="15"/>
      <c r="AF5" s="16"/>
    </row>
    <row r="6" spans="2:32" ht="12.75">
      <c r="B6" s="106"/>
      <c r="C6" s="107"/>
      <c r="D6" s="107" t="s">
        <v>5</v>
      </c>
      <c r="E6" s="108"/>
      <c r="F6" s="109" t="s">
        <v>6</v>
      </c>
      <c r="G6" s="9" t="s">
        <v>7</v>
      </c>
      <c r="H6" s="10" t="s">
        <v>7</v>
      </c>
      <c r="I6" s="10" t="s">
        <v>7</v>
      </c>
      <c r="J6" s="11" t="s">
        <v>7</v>
      </c>
      <c r="K6" s="12"/>
      <c r="L6" s="105"/>
      <c r="M6" s="105"/>
      <c r="N6" s="105"/>
      <c r="O6" s="105"/>
      <c r="P6" s="105"/>
      <c r="Q6" s="105"/>
      <c r="R6" s="12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3"/>
      <c r="AD6" s="14" t="s">
        <v>7</v>
      </c>
      <c r="AE6" s="15" t="s">
        <v>7</v>
      </c>
      <c r="AF6" s="16" t="s">
        <v>7</v>
      </c>
    </row>
    <row r="7" spans="2:32" ht="12.75">
      <c r="B7" s="106"/>
      <c r="C7" s="107"/>
      <c r="D7" s="107"/>
      <c r="E7" s="108"/>
      <c r="F7" s="109"/>
      <c r="G7" s="9" t="s">
        <v>8</v>
      </c>
      <c r="H7" s="10" t="s">
        <v>8</v>
      </c>
      <c r="I7" s="10" t="s">
        <v>8</v>
      </c>
      <c r="J7" s="11" t="s">
        <v>8</v>
      </c>
      <c r="K7" s="12"/>
      <c r="L7" s="110" t="s">
        <v>9</v>
      </c>
      <c r="M7" s="110" t="s">
        <v>11</v>
      </c>
      <c r="N7" s="110" t="s">
        <v>12</v>
      </c>
      <c r="O7" s="110" t="s">
        <v>13</v>
      </c>
      <c r="P7" s="110" t="s">
        <v>14</v>
      </c>
      <c r="Q7" s="110" t="s">
        <v>15</v>
      </c>
      <c r="R7" s="12"/>
      <c r="S7" s="110" t="s">
        <v>10</v>
      </c>
      <c r="T7" s="110" t="s">
        <v>16</v>
      </c>
      <c r="U7" s="110" t="s">
        <v>17</v>
      </c>
      <c r="V7" s="110" t="s">
        <v>18</v>
      </c>
      <c r="W7" s="110" t="s">
        <v>19</v>
      </c>
      <c r="X7" s="110" t="s">
        <v>20</v>
      </c>
      <c r="Y7" s="110" t="s">
        <v>21</v>
      </c>
      <c r="Z7" s="110" t="s">
        <v>22</v>
      </c>
      <c r="AA7" s="110" t="s">
        <v>23</v>
      </c>
      <c r="AB7" s="110" t="s">
        <v>15</v>
      </c>
      <c r="AC7" s="13"/>
      <c r="AD7" s="14" t="s">
        <v>8</v>
      </c>
      <c r="AE7" s="15" t="s">
        <v>8</v>
      </c>
      <c r="AF7" s="16" t="s">
        <v>8</v>
      </c>
    </row>
    <row r="8" spans="2:32" ht="12.75">
      <c r="B8" s="106"/>
      <c r="C8" s="107"/>
      <c r="D8" s="107"/>
      <c r="E8" s="108"/>
      <c r="F8" s="109"/>
      <c r="G8" s="17">
        <v>2015</v>
      </c>
      <c r="H8" s="18">
        <v>2016</v>
      </c>
      <c r="I8" s="18">
        <v>2017</v>
      </c>
      <c r="J8" s="19">
        <v>2017</v>
      </c>
      <c r="K8" s="12"/>
      <c r="L8" s="110"/>
      <c r="M8" s="110"/>
      <c r="N8" s="110"/>
      <c r="O8" s="110"/>
      <c r="P8" s="110"/>
      <c r="Q8" s="110"/>
      <c r="R8" s="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3"/>
      <c r="AD8" s="20">
        <v>2018</v>
      </c>
      <c r="AE8" s="21">
        <v>2019</v>
      </c>
      <c r="AF8" s="22">
        <v>2020</v>
      </c>
    </row>
    <row r="9" spans="2:32" ht="12.75">
      <c r="B9" s="23">
        <v>1</v>
      </c>
      <c r="C9" s="24">
        <v>9</v>
      </c>
      <c r="D9" s="111" t="s">
        <v>115</v>
      </c>
      <c r="E9" s="111"/>
      <c r="F9" s="111"/>
      <c r="G9" s="25"/>
      <c r="H9" s="25"/>
      <c r="I9" s="25"/>
      <c r="J9" s="26"/>
      <c r="K9" s="27"/>
      <c r="L9" s="28"/>
      <c r="M9" s="28"/>
      <c r="N9" s="28"/>
      <c r="O9" s="28"/>
      <c r="P9" s="28"/>
      <c r="Q9" s="28">
        <f>SUM(L9:P9)</f>
        <v>0</v>
      </c>
      <c r="R9" s="27"/>
      <c r="S9" s="28"/>
      <c r="T9" s="28"/>
      <c r="U9" s="28"/>
      <c r="V9" s="28"/>
      <c r="W9" s="28"/>
      <c r="X9" s="28"/>
      <c r="Y9" s="28"/>
      <c r="Z9" s="28"/>
      <c r="AA9" s="28"/>
      <c r="AB9" s="28">
        <f>SUM(S9:AA9)</f>
        <v>0</v>
      </c>
      <c r="AC9" s="29"/>
      <c r="AD9" s="30">
        <f>Q9+AB9</f>
        <v>0</v>
      </c>
      <c r="AE9" s="31"/>
      <c r="AF9" s="32"/>
    </row>
    <row r="10" spans="2:32" ht="12.75">
      <c r="B10" s="23">
        <v>2</v>
      </c>
      <c r="C10" s="33">
        <v>1</v>
      </c>
      <c r="D10" s="112" t="s">
        <v>116</v>
      </c>
      <c r="E10" s="112"/>
      <c r="F10" s="112"/>
      <c r="G10" s="34"/>
      <c r="H10" s="34"/>
      <c r="I10" s="34"/>
      <c r="J10" s="35"/>
      <c r="K10" s="27"/>
      <c r="L10" s="36"/>
      <c r="M10" s="36"/>
      <c r="N10" s="36"/>
      <c r="O10" s="36"/>
      <c r="P10" s="36"/>
      <c r="Q10" s="36">
        <f>SUM(L10:P10)</f>
        <v>0</v>
      </c>
      <c r="R10" s="27"/>
      <c r="S10" s="36"/>
      <c r="T10" s="36"/>
      <c r="U10" s="36"/>
      <c r="V10" s="36"/>
      <c r="W10" s="36"/>
      <c r="X10" s="36"/>
      <c r="Y10" s="36"/>
      <c r="Z10" s="36"/>
      <c r="AA10" s="36"/>
      <c r="AB10" s="36">
        <f>SUM(S10:AA10)</f>
        <v>0</v>
      </c>
      <c r="AC10" s="29"/>
      <c r="AD10" s="37">
        <f>Q10+AB10</f>
        <v>0</v>
      </c>
      <c r="AE10" s="38"/>
      <c r="AF10" s="39"/>
    </row>
    <row r="11" spans="2:32" ht="12.75">
      <c r="B11" s="23">
        <v>3</v>
      </c>
      <c r="C11" s="47"/>
      <c r="D11" s="48" t="s">
        <v>40</v>
      </c>
      <c r="E11" s="114" t="s">
        <v>41</v>
      </c>
      <c r="F11" s="114"/>
      <c r="G11" s="49"/>
      <c r="H11" s="49"/>
      <c r="I11" s="49"/>
      <c r="J11" s="50"/>
      <c r="K11" s="27"/>
      <c r="L11" s="51"/>
      <c r="M11" s="51"/>
      <c r="N11" s="51"/>
      <c r="O11" s="51"/>
      <c r="P11" s="51"/>
      <c r="Q11" s="51">
        <f>SUM(L11:P11)</f>
        <v>0</v>
      </c>
      <c r="R11" s="27"/>
      <c r="S11" s="51"/>
      <c r="T11" s="51"/>
      <c r="U11" s="51"/>
      <c r="V11" s="51"/>
      <c r="W11" s="51"/>
      <c r="X11" s="51"/>
      <c r="Y11" s="51"/>
      <c r="Z11" s="51"/>
      <c r="AA11" s="51"/>
      <c r="AB11" s="51">
        <f>SUM(S11:AA11)</f>
        <v>0</v>
      </c>
      <c r="AC11" s="27"/>
      <c r="AD11" s="52">
        <f>Q11+AB11</f>
        <v>0</v>
      </c>
      <c r="AE11" s="53"/>
      <c r="AF11" s="54"/>
    </row>
    <row r="12" spans="2:32" ht="12.75">
      <c r="B12" s="55"/>
      <c r="C12" s="55"/>
      <c r="D12" s="55"/>
      <c r="E12" s="55"/>
      <c r="F12" s="55"/>
      <c r="G12" s="55"/>
      <c r="H12" s="55"/>
      <c r="I12" s="55"/>
      <c r="J12" s="55"/>
      <c r="K12" s="3"/>
      <c r="L12" s="55"/>
      <c r="M12" s="55"/>
      <c r="N12" s="55"/>
      <c r="O12" s="55"/>
      <c r="P12" s="55"/>
      <c r="Q12" s="55"/>
      <c r="R12" s="3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55"/>
      <c r="AE12" s="55"/>
      <c r="AF12" s="55"/>
    </row>
  </sheetData>
  <sheetProtection password="CBA9" sheet="1" objects="1" scenarios="1"/>
  <mergeCells count="27">
    <mergeCell ref="AA7:AA8"/>
    <mergeCell ref="AB7:AB8"/>
    <mergeCell ref="D9:F9"/>
    <mergeCell ref="D10:F10"/>
    <mergeCell ref="E11:F11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Hausová</dc:creator>
  <cp:keywords/>
  <dc:description/>
  <cp:lastModifiedBy>Vlasta Hausová</cp:lastModifiedBy>
  <cp:lastPrinted>2017-11-29T08:02:56Z</cp:lastPrinted>
  <dcterms:created xsi:type="dcterms:W3CDTF">2017-11-28T09:28:35Z</dcterms:created>
  <dcterms:modified xsi:type="dcterms:W3CDTF">2017-12-06T08:08:25Z</dcterms:modified>
  <cp:category/>
  <cp:version/>
  <cp:contentType/>
  <cp:contentStatus/>
</cp:coreProperties>
</file>